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1"/>
  </bookViews>
  <sheets>
    <sheet name="Титульный лист" sheetId="1" r:id="rId1"/>
    <sheet name="2015" sheetId="2" r:id="rId2"/>
    <sheet name="2014 год " sheetId="3" r:id="rId3"/>
  </sheets>
  <definedNames>
    <definedName name="_xlnm.Print_Titles" localSheetId="2">'2014 год '!$A:$A</definedName>
    <definedName name="_xlnm.Print_Titles" localSheetId="1">'2015'!$A:$A,'2015'!$7:$9</definedName>
    <definedName name="_xlnm.Print_Area" localSheetId="2">'2014 год '!$A$1:$AE$57</definedName>
  </definedNames>
  <calcPr fullCalcOnLoad="1"/>
</workbook>
</file>

<file path=xl/sharedStrings.xml><?xml version="1.0" encoding="utf-8"?>
<sst xmlns="http://schemas.openxmlformats.org/spreadsheetml/2006/main" count="261" uniqueCount="96">
  <si>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</si>
  <si>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</si>
  <si>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</si>
  <si>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</si>
  <si>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</si>
  <si>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</si>
  <si>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</si>
  <si>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</si>
  <si>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</si>
  <si>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</si>
  <si>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</si>
  <si>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</si>
  <si>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</si>
  <si>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</si>
  <si>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</si>
  <si>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</si>
  <si>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</si>
  <si>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</si>
  <si>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</si>
  <si>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</si>
  <si>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</si>
  <si>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</si>
  <si>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Мероприятия:</t>
  </si>
  <si>
    <t>План на 2014 год</t>
  </si>
  <si>
    <t>бюджет автономного округа</t>
  </si>
  <si>
    <t>бюджет города Когалыма</t>
  </si>
  <si>
    <t>федеральный бюджет</t>
  </si>
  <si>
    <t>Согласовано</t>
  </si>
  <si>
    <t>АДМИНИСТРАЦИИ ГОРОДА КОГАЛЫМА</t>
  </si>
  <si>
    <t>Сетевой график</t>
  </si>
  <si>
    <t>по реализации мероприятий муниципальной программы</t>
  </si>
  <si>
    <t>г. Когалым</t>
  </si>
  <si>
    <t>2013 год</t>
  </si>
  <si>
    <t>Всего</t>
  </si>
  <si>
    <t>Итого по программе, в том числе</t>
  </si>
  <si>
    <t>Первый заместитель главы Администрации города Когалыма</t>
  </si>
  <si>
    <t>_____________________________________А.Е. Зубович</t>
  </si>
  <si>
    <t>Муниципальная программа "Обеспечение доступным и комфортным жильем жителей города Когалыма на 2014-2016 годы"</t>
  </si>
  <si>
    <t>Приобретение жилья</t>
  </si>
  <si>
    <t>Подпрограмма 2 "Содействие развитию жилищного строительства"</t>
  </si>
  <si>
    <t>Задача  2 "Строительство жилья и систем инженерной инфраструктуры с целью обеспечения инженерной подготовки земельных участков, предназначенных для жилищного строительства"</t>
  </si>
  <si>
    <t>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в т.ч.:</t>
  </si>
  <si>
    <t>Магистральные и внутриквартальные инженерные сети застройки жилыми домами поселка Пионерный города Когалыма. V очередь- сети канализации к жилым домам №1, №2, №62, №64, №65</t>
  </si>
  <si>
    <t>Магистральные и внутриквартальные инженерные сети застройки жилыми домами поселка Пионерный города Когалыма. VIII очередь- сети водоснабжения коттеджной застройки</t>
  </si>
  <si>
    <t>Подпрограмма 3 "Обеспечение мерами финансовой поддержки по улучшению жилищных условий отдельных категорий граждан"</t>
  </si>
  <si>
    <t>Задача  2 "Предоставление социальной выплаты, в виде субсидии, на приобретение жилья отдельным категориям граждан"</t>
  </si>
  <si>
    <t>Улучшение жилищных условий молодых семей в соответствии с Федеральной целевой программой "Жилище"</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</si>
  <si>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</si>
  <si>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Улучшение жилищных условий ветеранов Великой Отечественной войны</t>
  </si>
  <si>
    <t>Подпрограмма 4 "Организационное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t>
  </si>
  <si>
    <t>Задача  4 "Организационное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t>
  </si>
  <si>
    <t>Обеспечение деятельности управления по жилищной политике Администрации города Когалыма</t>
  </si>
  <si>
    <t>Обеспечение деятельности отдела архитектуры и градостроительства Администрации города Когалыма</t>
  </si>
  <si>
    <t>-</t>
  </si>
  <si>
    <t>Начальник управления по жилищной политике Администрации города Когалыма</t>
  </si>
  <si>
    <t>Л.Д. Хара</t>
  </si>
  <si>
    <t xml:space="preserve">Ответственный за составление сетевого графика А.В. Россолова тел.: 93808 </t>
  </si>
  <si>
    <t>УПРАВЛЕНИЕ ПО ЖИЛИЩНОЙ ПОЛИТИКЕ</t>
  </si>
  <si>
    <t>"Обеспечение доступным и комфортным жильем жителей города Когалыма на 2014-2017 годы"</t>
  </si>
  <si>
    <t>Ответственный исполнитель муниципальной программы</t>
  </si>
  <si>
    <t>Управление по жилищной политике Администрации города Когалыма</t>
  </si>
  <si>
    <t>Муниципальная программа "Обеспечение доступным и комфортным жильем жителей города Когалыма на 2014-2017 годы"</t>
  </si>
  <si>
    <t>План на 2015 год</t>
  </si>
  <si>
    <t>Подпрограмма II "Содействие развитию жилищного строительства"</t>
  </si>
  <si>
    <t>Магистральные инженерные сети застройки жилых домов по ул.Комсомольской в г.Когалыме</t>
  </si>
  <si>
    <t>Подпрограмма III "Обеспечение мерами финансовой поддержки по улучшению жилищных условий отдельных категорий граждан"</t>
  </si>
  <si>
    <t>Задача  3 "Предоставление социальной выплаты, в виде субсидии, на приобретение жилья отдельным категориям граждан"</t>
  </si>
  <si>
    <t>Подпрограмма IV "Организационное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t>
  </si>
  <si>
    <t xml:space="preserve">Субвенции (ОБ) на реализацию полномочий, указанных в пп 3.1, 3.2 ст.2 Закона от 31.03.09 №36-оз </t>
  </si>
  <si>
    <t>А.В.Косолапов</t>
  </si>
  <si>
    <t>Магистральные и внутриквартальные инженерные сети застройки жилыми домами поселка Пионерный города Когалыма</t>
  </si>
  <si>
    <t>Кассовый расход на отчетную дату</t>
  </si>
  <si>
    <t>Исполнение %</t>
  </si>
  <si>
    <t>Подпрограмма 1 "Содействие развитию градостоительной деятельности"</t>
  </si>
  <si>
    <t>Задача  1 "Формирование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t>
  </si>
  <si>
    <t>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t>
  </si>
  <si>
    <t>Разработка проекта планировки территории 10 микрорайона города Когалыма</t>
  </si>
  <si>
    <t>Разработка проекта планировки территории 15 микрорайона города Когалыма</t>
  </si>
  <si>
    <t>привлеченные средства</t>
  </si>
  <si>
    <t>Строительство внутриквартальных инженерных сетей по объекту: "3-этажный жилой дом №5 в левобережной части города Когалыма"</t>
  </si>
  <si>
    <t xml:space="preserve">бюджет автономного округа </t>
  </si>
  <si>
    <t xml:space="preserve">По состоянию на 01.01.2015 г. сформировна и утверждён список отдельных категорий гражда . На учёте по Муниципальному образованию городской округ город Когалым состит 33 человека. Управлением по жилищной политике в приёмные часы ведется информационно-разъяснительсная работа. </t>
  </si>
  <si>
    <t>Профинансировано на отчетную дату</t>
  </si>
  <si>
    <t>Выполнение научно-исследовательской работы по разработке комплексного проекта совершенствование системы управления градостроительным развитием территории городского округа город Когалым</t>
  </si>
  <si>
    <t>Сетевой график по реализации муниципальной программы города Когалыма</t>
  </si>
  <si>
    <t xml:space="preserve">В связи с окончанием срока реализации мероприятия приём документов для признания участниками осуществлялся до 31.12.2014 г. Список участников, претендующих на получение выплаты в 2015 году сформирован по состоянию на 01.09.2014 г. В настоящее время приём документов по данному мероприятию не ведётся. </t>
  </si>
  <si>
    <t xml:space="preserve">Средства распределены следующим образом:
1) 2 191,4 тыс. руб. будут израсходованы в рамках муниципального контракта №0187300013714000019 от 13.05.2014 на стротельство сетей канализации. Цена контракта 15 764,35 тыс. руб. Сроки завершения работ по контракту 31.10.2014, подрядная организация нарушила сроки выполнения работ. Работы по контракту завершены, оплата произведена в полном объеме. 
2) 1 538,5 тыс. руб. - заключен контракт 17.03.2015 № 018730001371500008 на строительство сетей водоснабжения. Сроки выполнения работ с даты заключения контракта по 31.07.2015, ведутся выполнение работ.
3) 15 567,1 тыс. руб. - подготовлена документация на восстановление ул. Нефтяников после прокладки инженерных сетей, проведение состоится 05.05.2015.
</t>
  </si>
  <si>
    <t>1) 12 312,00 тыс.руб. - заключен контракт 23.09.2014 на выполнение проектно-изыскательских работ. Выполнение работ предусмотрено в два этапа, по 90 календарных дней каждый.  Работы по контракту выполнены, оплата произведена в полном объеме.                                                                                            2) 11,5 тыс.руб. - в адрес сетевой организации направлены протоколы разногдасий по 2 контрактам на технологическое присоединение объекта к сетям электроснабжения.                     3) 41 164,03 тыс.руб. - подготовлена аукционная документация на выполнение I этапа строительно - монтажных работ, размещение электронного аукциона запланировано в мае.</t>
  </si>
  <si>
    <t>В адрес подрядной организации направлено предложение о расторжении муниципального контракта, в связи с отсутствием потребности в прохождении экспертизы проекта.</t>
  </si>
  <si>
    <t xml:space="preserve">Муниципальный контракт на выполнение работ заключен в 2012 году. В связи с неисполнением проектной организацией обязательств по контракту, ведутся судебные разбирательствао понуждении проектной организации к выполнению работ и взыскании неустойки. По результататм трех судебных разбирательств (Арбитражный суд ХМАО - Югры, Восьмой арбитражный аппеляционный суд г. Омска, Арбитражный суд Западно-Сибирского округа г.Тюмень) решение принято в пользу Заказчика (МУ "УКС город Когалым"). В связи с тем, что разработанный проект соответствующий условиям муниципального контракта не представлен, ведется подготовка документов для расторжения контракта. </t>
  </si>
  <si>
    <t>Газопровод по улице Пионерной поселка Пионерный города Когалыма</t>
  </si>
  <si>
    <t>Ведется подготовка аукционной документации</t>
  </si>
  <si>
    <t xml:space="preserve"> </t>
  </si>
  <si>
    <t xml:space="preserve">Гончарова Анжела Васильевна, 93889; Асташкина Ольга Александровна, 93526; Ильин Андрей Александрович, 93782; Омельченко Валентина Николаевна, 93832; Перепечаева Татьяна Владимировна, 93865. </t>
  </si>
  <si>
    <t>Улучшение жилищных условий ветеранов Великой Отечественной Войны</t>
  </si>
  <si>
    <t>План на отчетную дату 01.05.2015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</si>
</sst>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8">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sz val="16"/>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sz val="12.5"/>
      <name val="Times New Roman"/>
      <family val="1"/>
    </font>
    <font>
      <b/>
      <sz val="12.5"/>
      <name val="Times New Roman"/>
      <family val="1"/>
    </font>
    <font>
      <sz val="8"/>
      <name val="Times New Roman"/>
      <family val="1"/>
    </font>
    <font>
      <sz val="11"/>
      <name val="Times New Roman"/>
      <family val="1"/>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31">
    <xf numFmtId="0" fontId="0" fillId="0" borderId="0" xfId="0" applyAlignment="1">
      <alignment/>
    </xf>
    <xf numFmtId="0" fontId="3" fillId="0" borderId="0" xfId="0" applyFont="1" applyFill="1" applyAlignment="1">
      <alignment vertical="center" wrapText="1"/>
    </xf>
    <xf numFmtId="0" fontId="6" fillId="0" borderId="10" xfId="0" applyFont="1" applyFill="1" applyBorder="1" applyAlignment="1">
      <alignment horizontal="justify"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9" fillId="0" borderId="0" xfId="0" applyFont="1" applyFill="1" applyAlignment="1">
      <alignment vertical="center" wrapText="1"/>
    </xf>
    <xf numFmtId="173"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174" fontId="6"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49" fontId="5" fillId="19" borderId="10" xfId="0" applyNumberFormat="1" applyFont="1" applyFill="1" applyBorder="1" applyAlignment="1" applyProtection="1">
      <alignment horizontal="left" vertical="center"/>
      <protection locked="0"/>
    </xf>
    <xf numFmtId="173" fontId="5" fillId="19" borderId="10" xfId="0" applyNumberFormat="1" applyFont="1" applyFill="1" applyBorder="1" applyAlignment="1" applyProtection="1">
      <alignment horizontal="right" vertical="center"/>
      <protection/>
    </xf>
    <xf numFmtId="0" fontId="3" fillId="0" borderId="0" xfId="0" applyFont="1" applyFill="1" applyAlignment="1">
      <alignment horizontal="center" vertical="center" wrapText="1"/>
    </xf>
    <xf numFmtId="0" fontId="6" fillId="0" borderId="0" xfId="0" applyFont="1" applyFill="1" applyAlignment="1">
      <alignment horizontal="left" vertical="center" wrapText="1"/>
    </xf>
    <xf numFmtId="0" fontId="10" fillId="0" borderId="0" xfId="0" applyFont="1" applyAlignment="1">
      <alignment/>
    </xf>
    <xf numFmtId="0" fontId="4" fillId="0" borderId="0" xfId="0" applyFont="1" applyFill="1" applyAlignment="1">
      <alignment horizontal="left" vertical="center" wrapText="1"/>
    </xf>
    <xf numFmtId="0" fontId="6"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4" fontId="16" fillId="33" borderId="10" xfId="0" applyNumberFormat="1" applyFont="1" applyFill="1" applyBorder="1" applyAlignment="1" applyProtection="1">
      <alignment horizontal="center" vertical="center" wrapText="1"/>
      <protection/>
    </xf>
    <xf numFmtId="4" fontId="16" fillId="33" borderId="10" xfId="0" applyNumberFormat="1" applyFont="1" applyFill="1" applyBorder="1" applyAlignment="1">
      <alignment horizontal="center" vertical="center" wrapText="1"/>
    </xf>
    <xf numFmtId="0" fontId="6" fillId="33" borderId="0" xfId="0" applyFont="1" applyFill="1" applyAlignment="1">
      <alignment vertical="center" wrapText="1"/>
    </xf>
    <xf numFmtId="0" fontId="3" fillId="33" borderId="0" xfId="0" applyFont="1" applyFill="1" applyAlignment="1">
      <alignment vertical="center" wrapText="1"/>
    </xf>
    <xf numFmtId="173" fontId="3" fillId="33" borderId="0" xfId="0" applyNumberFormat="1" applyFont="1" applyFill="1" applyAlignment="1">
      <alignment vertical="center" wrapText="1"/>
    </xf>
    <xf numFmtId="0" fontId="3" fillId="33" borderId="0" xfId="0" applyFont="1" applyFill="1" applyAlignment="1">
      <alignment horizontal="justify" vertical="center" wrapText="1"/>
    </xf>
    <xf numFmtId="0" fontId="7" fillId="33" borderId="0" xfId="0" applyFont="1" applyFill="1" applyAlignment="1">
      <alignment horizontal="justify" vertical="center" wrapText="1"/>
    </xf>
    <xf numFmtId="0" fontId="15" fillId="33" borderId="0" xfId="0" applyFont="1" applyFill="1" applyAlignment="1">
      <alignment horizontal="right" wrapText="1"/>
    </xf>
    <xf numFmtId="173" fontId="6" fillId="33" borderId="10" xfId="0" applyNumberFormat="1" applyFont="1" applyFill="1" applyBorder="1" applyAlignment="1">
      <alignment horizontal="center" vertical="center" wrapText="1"/>
    </xf>
    <xf numFmtId="174" fontId="6" fillId="33" borderId="10" xfId="0" applyNumberFormat="1" applyFont="1" applyFill="1" applyBorder="1" applyAlignment="1">
      <alignment horizontal="center" vertical="center" wrapText="1"/>
    </xf>
    <xf numFmtId="173" fontId="2" fillId="33" borderId="0" xfId="0" applyNumberFormat="1" applyFont="1" applyFill="1" applyAlignment="1">
      <alignment vertical="center" wrapText="1"/>
    </xf>
    <xf numFmtId="0" fontId="3" fillId="19" borderId="0" xfId="0" applyFont="1" applyFill="1" applyBorder="1" applyAlignment="1">
      <alignment vertical="center" wrapText="1"/>
    </xf>
    <xf numFmtId="0" fontId="16" fillId="0" borderId="0" xfId="0" applyFont="1" applyFill="1" applyAlignment="1">
      <alignment horizontal="left" vertical="center" wrapText="1"/>
    </xf>
    <xf numFmtId="0" fontId="16" fillId="0" borderId="0" xfId="0" applyFont="1" applyFill="1" applyBorder="1" applyAlignment="1">
      <alignment horizontal="justify" vertical="center" wrapText="1"/>
    </xf>
    <xf numFmtId="0" fontId="16" fillId="0" borderId="0" xfId="0" applyFont="1" applyFill="1" applyBorder="1" applyAlignment="1">
      <alignment horizontal="center" vertical="center" wrapText="1"/>
    </xf>
    <xf numFmtId="174" fontId="16" fillId="0" borderId="10" xfId="0" applyNumberFormat="1" applyFont="1" applyFill="1" applyBorder="1" applyAlignment="1">
      <alignment horizontal="center" vertical="center" wrapText="1"/>
    </xf>
    <xf numFmtId="0" fontId="16" fillId="0" borderId="0" xfId="0" applyFont="1" applyFill="1" applyAlignment="1">
      <alignment horizontal="justify" vertical="center" wrapText="1"/>
    </xf>
    <xf numFmtId="0" fontId="16" fillId="0" borderId="0" xfId="0" applyFont="1" applyFill="1" applyAlignment="1">
      <alignment horizontal="left" wrapText="1"/>
    </xf>
    <xf numFmtId="0" fontId="17" fillId="0" borderId="11" xfId="0" applyFont="1" applyFill="1" applyBorder="1" applyAlignment="1">
      <alignment horizontal="center" vertical="center" wrapText="1"/>
    </xf>
    <xf numFmtId="0" fontId="16" fillId="0" borderId="0" xfId="0" applyFont="1" applyFill="1" applyBorder="1" applyAlignment="1">
      <alignment horizontal="left" vertical="center" wrapText="1"/>
    </xf>
    <xf numFmtId="9" fontId="16" fillId="0" borderId="0" xfId="0" applyNumberFormat="1" applyFont="1" applyFill="1" applyBorder="1" applyAlignment="1">
      <alignment horizontal="justify" vertical="center" wrapText="1"/>
    </xf>
    <xf numFmtId="9" fontId="16" fillId="0" borderId="0" xfId="0" applyNumberFormat="1" applyFont="1" applyFill="1" applyBorder="1" applyAlignment="1">
      <alignment horizontal="center" vertical="center" wrapText="1"/>
    </xf>
    <xf numFmtId="9" fontId="17" fillId="0" borderId="12"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9" fontId="16" fillId="0" borderId="0" xfId="0" applyNumberFormat="1" applyFont="1" applyFill="1" applyAlignment="1">
      <alignment horizontal="left" vertical="center" wrapText="1"/>
    </xf>
    <xf numFmtId="9" fontId="16" fillId="0" borderId="0" xfId="0" applyNumberFormat="1" applyFont="1" applyFill="1" applyAlignment="1">
      <alignment horizontal="left" wrapText="1"/>
    </xf>
    <xf numFmtId="9" fontId="16" fillId="0" borderId="0" xfId="0" applyNumberFormat="1" applyFont="1" applyFill="1" applyAlignment="1">
      <alignment horizontal="justify" vertical="center" wrapText="1"/>
    </xf>
    <xf numFmtId="9" fontId="3" fillId="0" borderId="0" xfId="0" applyNumberFormat="1" applyFont="1" applyFill="1" applyAlignment="1">
      <alignment horizontal="justify" vertical="center" wrapText="1"/>
    </xf>
    <xf numFmtId="173" fontId="17"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protection locked="0"/>
    </xf>
    <xf numFmtId="9" fontId="17" fillId="0" borderId="10" xfId="0" applyNumberFormat="1" applyFont="1" applyFill="1" applyBorder="1" applyAlignment="1" applyProtection="1">
      <alignment horizontal="left" vertical="center"/>
      <protection locked="0"/>
    </xf>
    <xf numFmtId="173" fontId="17" fillId="0" borderId="10" xfId="0" applyNumberFormat="1" applyFont="1" applyFill="1" applyBorder="1" applyAlignment="1" applyProtection="1">
      <alignment horizontal="right" vertical="center"/>
      <protection/>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17" fillId="0" borderId="10" xfId="0" applyFont="1" applyFill="1" applyBorder="1" applyAlignment="1">
      <alignment horizontal="left" vertical="top" wrapText="1"/>
    </xf>
    <xf numFmtId="4" fontId="16" fillId="0" borderId="10" xfId="0" applyNumberFormat="1" applyFont="1" applyFill="1" applyBorder="1" applyAlignment="1">
      <alignment horizontal="center" vertical="center" wrapText="1"/>
    </xf>
    <xf numFmtId="4" fontId="16" fillId="0" borderId="10" xfId="0" applyNumberFormat="1" applyFont="1" applyFill="1" applyBorder="1" applyAlignment="1" applyProtection="1">
      <alignment horizontal="center" vertical="center" wrapText="1"/>
      <protection/>
    </xf>
    <xf numFmtId="9" fontId="16" fillId="0" borderId="10" xfId="0" applyNumberFormat="1" applyFont="1" applyFill="1" applyBorder="1" applyAlignment="1" applyProtection="1">
      <alignment horizontal="center" vertical="center" wrapText="1"/>
      <protection/>
    </xf>
    <xf numFmtId="0" fontId="16" fillId="0" borderId="10" xfId="0" applyFont="1" applyFill="1" applyBorder="1" applyAlignment="1">
      <alignment horizontal="justify" wrapText="1"/>
    </xf>
    <xf numFmtId="4" fontId="18" fillId="0" borderId="10" xfId="0" applyNumberFormat="1" applyFont="1" applyFill="1" applyBorder="1" applyAlignment="1">
      <alignment horizontal="center" vertical="center" wrapText="1"/>
    </xf>
    <xf numFmtId="0" fontId="17" fillId="0" borderId="10" xfId="0" applyFont="1" applyFill="1" applyBorder="1" applyAlignment="1">
      <alignment horizontal="justify" wrapText="1"/>
    </xf>
    <xf numFmtId="0" fontId="17" fillId="0" borderId="10" xfId="0" applyFont="1" applyFill="1" applyBorder="1" applyAlignment="1" applyProtection="1">
      <alignment horizontal="left" vertical="center" wrapText="1"/>
      <protection/>
    </xf>
    <xf numFmtId="0" fontId="2" fillId="0" borderId="10" xfId="0" applyFont="1" applyFill="1" applyBorder="1" applyAlignment="1">
      <alignment vertical="center" wrapText="1"/>
    </xf>
    <xf numFmtId="0" fontId="17" fillId="0" borderId="0" xfId="0" applyFont="1" applyFill="1" applyBorder="1" applyAlignment="1">
      <alignment vertical="center" wrapText="1"/>
    </xf>
    <xf numFmtId="9" fontId="16" fillId="0" borderId="10" xfId="0" applyNumberFormat="1" applyFont="1" applyFill="1" applyBorder="1" applyAlignment="1">
      <alignment horizontal="center" wrapText="1"/>
    </xf>
    <xf numFmtId="0" fontId="16" fillId="0" borderId="0" xfId="0" applyFont="1" applyFill="1" applyBorder="1" applyAlignment="1">
      <alignment vertical="center" wrapText="1"/>
    </xf>
    <xf numFmtId="173" fontId="16" fillId="0" borderId="0" xfId="0" applyNumberFormat="1" applyFont="1" applyFill="1" applyBorder="1" applyAlignment="1">
      <alignment horizontal="left" vertical="center" wrapText="1"/>
    </xf>
    <xf numFmtId="173" fontId="16" fillId="0" borderId="0" xfId="0" applyNumberFormat="1" applyFont="1" applyFill="1" applyAlignment="1">
      <alignment vertical="center" wrapText="1"/>
    </xf>
    <xf numFmtId="0" fontId="17" fillId="0" borderId="0" xfId="0" applyFont="1" applyFill="1" applyBorder="1" applyAlignment="1">
      <alignment horizontal="center" vertical="center" wrapText="1"/>
    </xf>
    <xf numFmtId="173" fontId="16"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4" fontId="18" fillId="0" borderId="10" xfId="0" applyNumberFormat="1" applyFont="1" applyFill="1" applyBorder="1" applyAlignment="1">
      <alignment vertical="center" wrapText="1"/>
    </xf>
    <xf numFmtId="4" fontId="19" fillId="0" borderId="10" xfId="0" applyNumberFormat="1" applyFont="1" applyFill="1" applyBorder="1" applyAlignment="1">
      <alignment vertical="center" wrapText="1"/>
    </xf>
    <xf numFmtId="173" fontId="16" fillId="0" borderId="0" xfId="0" applyNumberFormat="1" applyFont="1" applyFill="1" applyAlignment="1">
      <alignment horizontal="left" wrapText="1"/>
    </xf>
    <xf numFmtId="0" fontId="16" fillId="0" borderId="0" xfId="0" applyFont="1" applyFill="1" applyAlignment="1">
      <alignment vertical="center" wrapText="1"/>
    </xf>
    <xf numFmtId="0" fontId="20" fillId="0" borderId="12" xfId="0" applyFont="1" applyFill="1" applyBorder="1" applyAlignment="1">
      <alignment horizontal="left" vertical="center" wrapText="1"/>
    </xf>
    <xf numFmtId="4" fontId="3" fillId="0" borderId="0" xfId="0" applyNumberFormat="1" applyFont="1" applyFill="1" applyAlignment="1">
      <alignment vertical="center" wrapText="1"/>
    </xf>
    <xf numFmtId="0" fontId="13"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top" wrapText="1"/>
    </xf>
    <xf numFmtId="173" fontId="17" fillId="0" borderId="14" xfId="0" applyNumberFormat="1" applyFont="1" applyFill="1" applyBorder="1" applyAlignment="1">
      <alignment horizontal="center" vertical="center" wrapText="1"/>
    </xf>
    <xf numFmtId="173" fontId="17" fillId="0" borderId="15" xfId="0" applyNumberFormat="1" applyFont="1" applyFill="1" applyBorder="1" applyAlignment="1">
      <alignment horizontal="center" vertical="center" wrapText="1"/>
    </xf>
    <xf numFmtId="173" fontId="17" fillId="0" borderId="16" xfId="0" applyNumberFormat="1" applyFont="1" applyFill="1" applyBorder="1" applyAlignment="1">
      <alignment horizontal="center" vertical="center" wrapText="1"/>
    </xf>
    <xf numFmtId="173" fontId="17" fillId="0" borderId="17" xfId="0" applyNumberFormat="1" applyFont="1" applyFill="1" applyBorder="1" applyAlignment="1">
      <alignment horizontal="center" vertical="center" wrapText="1"/>
    </xf>
    <xf numFmtId="173" fontId="16" fillId="0" borderId="0" xfId="0" applyNumberFormat="1"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173" fontId="17" fillId="0" borderId="13" xfId="0" applyNumberFormat="1" applyFont="1" applyFill="1" applyBorder="1" applyAlignment="1">
      <alignment horizontal="center" vertical="center" wrapText="1"/>
    </xf>
    <xf numFmtId="173" fontId="17" fillId="0" borderId="12"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horizontal="left"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4" fontId="19" fillId="0" borderId="13"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173" fontId="16" fillId="0" borderId="0" xfId="0" applyNumberFormat="1" applyFont="1" applyFill="1" applyAlignment="1">
      <alignment horizontal="left" wrapText="1"/>
    </xf>
    <xf numFmtId="0" fontId="16" fillId="0" borderId="0" xfId="0" applyFont="1" applyFill="1" applyAlignment="1">
      <alignment horizontal="left" vertical="center" wrapText="1"/>
    </xf>
    <xf numFmtId="4" fontId="18" fillId="0" borderId="13"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19" fillId="0" borderId="13" xfId="0" applyNumberFormat="1"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2" xfId="0" applyFont="1" applyFill="1" applyBorder="1" applyAlignment="1">
      <alignment horizontal="center" vertical="center" wrapText="1"/>
    </xf>
    <xf numFmtId="173" fontId="3" fillId="33" borderId="0" xfId="0" applyNumberFormat="1" applyFont="1" applyFill="1" applyAlignment="1">
      <alignment horizontal="center" vertical="center" wrapText="1"/>
    </xf>
    <xf numFmtId="0" fontId="6" fillId="0" borderId="0" xfId="0" applyFont="1" applyFill="1" applyAlignment="1">
      <alignment horizontal="left" vertical="center" wrapText="1"/>
    </xf>
    <xf numFmtId="173" fontId="5" fillId="33"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173" fontId="6" fillId="0" borderId="0" xfId="0" applyNumberFormat="1" applyFont="1" applyFill="1" applyAlignment="1">
      <alignment horizontal="left" vertical="center" wrapText="1"/>
    </xf>
    <xf numFmtId="173" fontId="6" fillId="33" borderId="0" xfId="0" applyNumberFormat="1" applyFont="1" applyFill="1" applyAlignment="1">
      <alignment horizontal="left" vertical="center" wrapText="1"/>
    </xf>
    <xf numFmtId="173" fontId="3" fillId="33" borderId="0" xfId="0" applyNumberFormat="1" applyFont="1" applyFill="1" applyAlignment="1">
      <alignment horizontal="left" vertical="center" wrapText="1"/>
    </xf>
    <xf numFmtId="173" fontId="5" fillId="0" borderId="10" xfId="0" applyNumberFormat="1" applyFont="1" applyFill="1" applyBorder="1" applyAlignment="1">
      <alignment horizontal="center" vertical="center" wrapText="1"/>
    </xf>
    <xf numFmtId="173" fontId="5" fillId="0" borderId="13" xfId="0" applyNumberFormat="1" applyFont="1" applyFill="1" applyBorder="1" applyAlignment="1">
      <alignment horizontal="center" vertical="center" wrapText="1"/>
    </xf>
    <xf numFmtId="173" fontId="5"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K13" sqref="K13"/>
    </sheetView>
  </sheetViews>
  <sheetFormatPr defaultColWidth="9.140625" defaultRowHeight="12.75"/>
  <cols>
    <col min="1" max="16384" width="9.140625" style="17" customWidth="1"/>
  </cols>
  <sheetData>
    <row r="1" spans="1:2" ht="18">
      <c r="A1" s="84"/>
      <c r="B1" s="84"/>
    </row>
    <row r="10" spans="1:9" ht="22.5">
      <c r="A10" s="85" t="s">
        <v>57</v>
      </c>
      <c r="B10" s="85"/>
      <c r="C10" s="85"/>
      <c r="D10" s="85"/>
      <c r="E10" s="85"/>
      <c r="F10" s="85"/>
      <c r="G10" s="85"/>
      <c r="H10" s="85"/>
      <c r="I10" s="85"/>
    </row>
    <row r="11" spans="1:9" ht="22.5">
      <c r="A11" s="85" t="s">
        <v>28</v>
      </c>
      <c r="B11" s="85"/>
      <c r="C11" s="85"/>
      <c r="D11" s="85"/>
      <c r="E11" s="85"/>
      <c r="F11" s="85"/>
      <c r="G11" s="85"/>
      <c r="H11" s="85"/>
      <c r="I11" s="85"/>
    </row>
    <row r="13" spans="1:9" ht="27" customHeight="1">
      <c r="A13" s="86" t="s">
        <v>29</v>
      </c>
      <c r="B13" s="86"/>
      <c r="C13" s="86"/>
      <c r="D13" s="86"/>
      <c r="E13" s="86"/>
      <c r="F13" s="86"/>
      <c r="G13" s="86"/>
      <c r="H13" s="86"/>
      <c r="I13" s="86"/>
    </row>
    <row r="14" spans="1:9" ht="27" customHeight="1">
      <c r="A14" s="86" t="s">
        <v>30</v>
      </c>
      <c r="B14" s="86"/>
      <c r="C14" s="86"/>
      <c r="D14" s="86"/>
      <c r="E14" s="86"/>
      <c r="F14" s="86"/>
      <c r="G14" s="86"/>
      <c r="H14" s="86"/>
      <c r="I14" s="86"/>
    </row>
    <row r="15" spans="1:9" ht="41.25" customHeight="1">
      <c r="A15" s="87" t="s">
        <v>58</v>
      </c>
      <c r="B15" s="87"/>
      <c r="C15" s="87"/>
      <c r="D15" s="87"/>
      <c r="E15" s="87"/>
      <c r="F15" s="87"/>
      <c r="G15" s="87"/>
      <c r="H15" s="87"/>
      <c r="I15" s="87"/>
    </row>
    <row r="46" spans="1:9" ht="16.5">
      <c r="A46" s="83" t="s">
        <v>31</v>
      </c>
      <c r="B46" s="83"/>
      <c r="C46" s="83"/>
      <c r="D46" s="83"/>
      <c r="E46" s="83"/>
      <c r="F46" s="83"/>
      <c r="G46" s="83"/>
      <c r="H46" s="83"/>
      <c r="I46" s="83"/>
    </row>
    <row r="47" spans="1:9" ht="16.5">
      <c r="A47" s="83" t="s">
        <v>32</v>
      </c>
      <c r="B47" s="83"/>
      <c r="C47" s="83"/>
      <c r="D47" s="83"/>
      <c r="E47" s="83"/>
      <c r="F47" s="83"/>
      <c r="G47" s="83"/>
      <c r="H47" s="83"/>
      <c r="I47" s="83"/>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111"/>
  <sheetViews>
    <sheetView showGridLines="0" tabSelected="1" view="pageBreakPreview" zoomScale="70" zoomScaleNormal="70" zoomScaleSheetLayoutView="70" zoomScalePageLayoutView="0" workbookViewId="0" topLeftCell="A1">
      <selection activeCell="F4" sqref="F4"/>
    </sheetView>
  </sheetViews>
  <sheetFormatPr defaultColWidth="9.140625" defaultRowHeight="12.75"/>
  <cols>
    <col min="1" max="1" width="42.57421875" style="4" customWidth="1"/>
    <col min="2" max="5" width="14.421875" style="4" customWidth="1"/>
    <col min="6" max="7" width="14.421875" style="50" customWidth="1"/>
    <col min="8" max="9" width="12.57421875" style="1" customWidth="1"/>
    <col min="10" max="11" width="13.421875" style="1" customWidth="1"/>
    <col min="12" max="13" width="12.421875" style="1" customWidth="1"/>
    <col min="14" max="15" width="13.140625" style="1" customWidth="1"/>
    <col min="16" max="17" width="12.57421875" style="1" customWidth="1"/>
    <col min="18" max="19" width="12.140625" style="1" customWidth="1"/>
    <col min="20" max="21" width="11.421875" style="5" customWidth="1"/>
    <col min="22" max="23" width="12.57421875" style="5" customWidth="1"/>
    <col min="24" max="25" width="11.8515625" style="5" customWidth="1"/>
    <col min="26" max="27" width="12.421875" style="5" customWidth="1"/>
    <col min="28" max="29" width="11.8515625" style="5" customWidth="1"/>
    <col min="30" max="31" width="14.421875" style="5" customWidth="1"/>
    <col min="32" max="32" width="57.57421875" style="1" customWidth="1"/>
    <col min="33" max="33" width="11.8515625" style="1" bestFit="1" customWidth="1"/>
    <col min="34" max="16384" width="9.140625" style="1" customWidth="1"/>
  </cols>
  <sheetData>
    <row r="1" spans="1:31" ht="26.25" customHeight="1">
      <c r="A1" s="37"/>
      <c r="B1" s="36"/>
      <c r="C1" s="36"/>
      <c r="D1" s="36"/>
      <c r="E1" s="36"/>
      <c r="F1" s="43"/>
      <c r="G1" s="43"/>
      <c r="H1" s="69"/>
      <c r="I1" s="69"/>
      <c r="J1" s="69"/>
      <c r="K1" s="69"/>
      <c r="L1" s="69"/>
      <c r="M1" s="69"/>
      <c r="N1" s="69"/>
      <c r="O1" s="69"/>
      <c r="P1" s="92"/>
      <c r="Q1" s="92"/>
      <c r="R1" s="92"/>
      <c r="S1" s="70"/>
      <c r="T1" s="71"/>
      <c r="U1" s="71"/>
      <c r="V1" s="71"/>
      <c r="W1" s="71"/>
      <c r="X1" s="71"/>
      <c r="Y1" s="71"/>
      <c r="Z1" s="71"/>
      <c r="AA1" s="71"/>
      <c r="AB1" s="71"/>
      <c r="AC1" s="71"/>
      <c r="AD1" s="71"/>
      <c r="AE1" s="71"/>
    </row>
    <row r="2" spans="1:31" ht="19.5" customHeight="1">
      <c r="A2" s="37"/>
      <c r="B2" s="100" t="s">
        <v>84</v>
      </c>
      <c r="C2" s="100"/>
      <c r="D2" s="100"/>
      <c r="E2" s="100"/>
      <c r="F2" s="100"/>
      <c r="G2" s="100"/>
      <c r="H2" s="100"/>
      <c r="I2" s="100"/>
      <c r="J2" s="100"/>
      <c r="K2" s="100"/>
      <c r="L2" s="100"/>
      <c r="M2" s="100"/>
      <c r="N2" s="100"/>
      <c r="O2" s="100"/>
      <c r="P2" s="100"/>
      <c r="Q2" s="100"/>
      <c r="R2" s="100"/>
      <c r="S2" s="100"/>
      <c r="T2" s="100"/>
      <c r="U2" s="100"/>
      <c r="V2" s="100"/>
      <c r="W2" s="37"/>
      <c r="X2" s="71"/>
      <c r="Y2" s="71"/>
      <c r="Z2" s="71"/>
      <c r="AA2" s="71"/>
      <c r="AB2" s="71"/>
      <c r="AC2" s="71"/>
      <c r="AD2" s="71"/>
      <c r="AE2" s="71"/>
    </row>
    <row r="3" spans="1:31" ht="24.75" customHeight="1">
      <c r="A3" s="37"/>
      <c r="B3" s="100" t="s">
        <v>58</v>
      </c>
      <c r="C3" s="100"/>
      <c r="D3" s="100"/>
      <c r="E3" s="100"/>
      <c r="F3" s="100"/>
      <c r="G3" s="100"/>
      <c r="H3" s="100"/>
      <c r="I3" s="100"/>
      <c r="J3" s="100"/>
      <c r="K3" s="100"/>
      <c r="L3" s="100"/>
      <c r="M3" s="100"/>
      <c r="N3" s="100"/>
      <c r="O3" s="100"/>
      <c r="P3" s="100"/>
      <c r="Q3" s="100"/>
      <c r="R3" s="100"/>
      <c r="S3" s="100"/>
      <c r="T3" s="100"/>
      <c r="U3" s="100"/>
      <c r="V3" s="100"/>
      <c r="W3" s="37"/>
      <c r="X3" s="71"/>
      <c r="Y3" s="71"/>
      <c r="Z3" s="71"/>
      <c r="AA3" s="71"/>
      <c r="AB3" s="71"/>
      <c r="AC3" s="71"/>
      <c r="AD3" s="71"/>
      <c r="AE3" s="71"/>
    </row>
    <row r="4" spans="1:31" ht="10.5" customHeight="1">
      <c r="A4" s="37"/>
      <c r="B4" s="37"/>
      <c r="C4" s="37"/>
      <c r="D4" s="37"/>
      <c r="E4" s="37"/>
      <c r="F4" s="44"/>
      <c r="G4" s="44"/>
      <c r="H4" s="37"/>
      <c r="I4" s="37"/>
      <c r="J4" s="37"/>
      <c r="K4" s="37"/>
      <c r="L4" s="37"/>
      <c r="M4" s="37"/>
      <c r="N4" s="37"/>
      <c r="O4" s="37"/>
      <c r="P4" s="37"/>
      <c r="Q4" s="37"/>
      <c r="R4" s="37"/>
      <c r="S4" s="37"/>
      <c r="T4" s="71"/>
      <c r="U4" s="71"/>
      <c r="V4" s="71"/>
      <c r="W4" s="71"/>
      <c r="X4" s="71"/>
      <c r="Y4" s="71"/>
      <c r="Z4" s="71"/>
      <c r="AA4" s="71"/>
      <c r="AB4" s="71"/>
      <c r="AC4" s="71"/>
      <c r="AD4" s="71"/>
      <c r="AE4" s="71"/>
    </row>
    <row r="5" spans="1:31" ht="20.25" customHeight="1">
      <c r="A5" s="37"/>
      <c r="B5" s="101" t="s">
        <v>59</v>
      </c>
      <c r="C5" s="101"/>
      <c r="D5" s="101"/>
      <c r="E5" s="101"/>
      <c r="F5" s="101"/>
      <c r="G5" s="101"/>
      <c r="H5" s="101"/>
      <c r="I5" s="101"/>
      <c r="J5" s="101"/>
      <c r="K5" s="101"/>
      <c r="L5" s="101"/>
      <c r="M5" s="101"/>
      <c r="N5" s="101"/>
      <c r="O5" s="42"/>
      <c r="P5" s="98" t="s">
        <v>60</v>
      </c>
      <c r="Q5" s="98"/>
      <c r="R5" s="98"/>
      <c r="S5" s="98"/>
      <c r="T5" s="98"/>
      <c r="U5" s="98"/>
      <c r="V5" s="98"/>
      <c r="W5" s="98"/>
      <c r="X5" s="98"/>
      <c r="Y5" s="98"/>
      <c r="Z5" s="98"/>
      <c r="AA5" s="98"/>
      <c r="AB5" s="98"/>
      <c r="AC5" s="37"/>
      <c r="AD5" s="71"/>
      <c r="AE5" s="71"/>
    </row>
    <row r="6" spans="1:31" s="6" customFormat="1" ht="20.25" customHeight="1">
      <c r="A6" s="93"/>
      <c r="B6" s="93"/>
      <c r="C6" s="93"/>
      <c r="D6" s="93"/>
      <c r="E6" s="93"/>
      <c r="F6" s="93"/>
      <c r="G6" s="93"/>
      <c r="H6" s="93"/>
      <c r="I6" s="93"/>
      <c r="J6" s="93"/>
      <c r="K6" s="93"/>
      <c r="L6" s="93"/>
      <c r="M6" s="93"/>
      <c r="N6" s="93"/>
      <c r="O6" s="93"/>
      <c r="P6" s="93"/>
      <c r="Q6" s="93"/>
      <c r="R6" s="93"/>
      <c r="S6" s="41"/>
      <c r="T6" s="93"/>
      <c r="U6" s="93"/>
      <c r="V6" s="93"/>
      <c r="W6" s="93"/>
      <c r="X6" s="93"/>
      <c r="Y6" s="93"/>
      <c r="Z6" s="93"/>
      <c r="AA6" s="93"/>
      <c r="AB6" s="93"/>
      <c r="AC6" s="93"/>
      <c r="AD6" s="94"/>
      <c r="AE6" s="72"/>
    </row>
    <row r="7" spans="1:32" s="8" customFormat="1" ht="18.75" customHeight="1">
      <c r="A7" s="95" t="s">
        <v>5</v>
      </c>
      <c r="B7" s="96" t="s">
        <v>62</v>
      </c>
      <c r="C7" s="96" t="s">
        <v>95</v>
      </c>
      <c r="D7" s="96" t="s">
        <v>82</v>
      </c>
      <c r="E7" s="96" t="s">
        <v>71</v>
      </c>
      <c r="F7" s="88" t="s">
        <v>72</v>
      </c>
      <c r="G7" s="89"/>
      <c r="H7" s="88" t="s">
        <v>0</v>
      </c>
      <c r="I7" s="89"/>
      <c r="J7" s="88" t="s">
        <v>1</v>
      </c>
      <c r="K7" s="89"/>
      <c r="L7" s="88" t="s">
        <v>2</v>
      </c>
      <c r="M7" s="89"/>
      <c r="N7" s="88" t="s">
        <v>3</v>
      </c>
      <c r="O7" s="89"/>
      <c r="P7" s="88" t="s">
        <v>4</v>
      </c>
      <c r="Q7" s="89"/>
      <c r="R7" s="88" t="s">
        <v>6</v>
      </c>
      <c r="S7" s="89"/>
      <c r="T7" s="88" t="s">
        <v>7</v>
      </c>
      <c r="U7" s="89"/>
      <c r="V7" s="88" t="s">
        <v>8</v>
      </c>
      <c r="W7" s="89"/>
      <c r="X7" s="88" t="s">
        <v>9</v>
      </c>
      <c r="Y7" s="89"/>
      <c r="Z7" s="88" t="s">
        <v>10</v>
      </c>
      <c r="AA7" s="89"/>
      <c r="AB7" s="88" t="s">
        <v>11</v>
      </c>
      <c r="AC7" s="89"/>
      <c r="AD7" s="90" t="s">
        <v>12</v>
      </c>
      <c r="AE7" s="91"/>
      <c r="AF7" s="52"/>
    </row>
    <row r="8" spans="1:32" s="9" customFormat="1" ht="84" customHeight="1">
      <c r="A8" s="95"/>
      <c r="B8" s="97"/>
      <c r="C8" s="97"/>
      <c r="D8" s="97"/>
      <c r="E8" s="97"/>
      <c r="F8" s="45" t="s">
        <v>17</v>
      </c>
      <c r="G8" s="45" t="s">
        <v>16</v>
      </c>
      <c r="H8" s="73" t="s">
        <v>13</v>
      </c>
      <c r="I8" s="73" t="s">
        <v>18</v>
      </c>
      <c r="J8" s="73" t="s">
        <v>13</v>
      </c>
      <c r="K8" s="73" t="s">
        <v>18</v>
      </c>
      <c r="L8" s="73" t="s">
        <v>13</v>
      </c>
      <c r="M8" s="73" t="s">
        <v>18</v>
      </c>
      <c r="N8" s="73" t="s">
        <v>13</v>
      </c>
      <c r="O8" s="73" t="s">
        <v>18</v>
      </c>
      <c r="P8" s="73" t="s">
        <v>13</v>
      </c>
      <c r="Q8" s="73" t="s">
        <v>18</v>
      </c>
      <c r="R8" s="73" t="s">
        <v>13</v>
      </c>
      <c r="S8" s="73" t="s">
        <v>18</v>
      </c>
      <c r="T8" s="73" t="s">
        <v>13</v>
      </c>
      <c r="U8" s="73" t="s">
        <v>18</v>
      </c>
      <c r="V8" s="73" t="s">
        <v>13</v>
      </c>
      <c r="W8" s="73" t="s">
        <v>18</v>
      </c>
      <c r="X8" s="73" t="s">
        <v>13</v>
      </c>
      <c r="Y8" s="73" t="s">
        <v>18</v>
      </c>
      <c r="Z8" s="73" t="s">
        <v>13</v>
      </c>
      <c r="AA8" s="73" t="s">
        <v>18</v>
      </c>
      <c r="AB8" s="73" t="s">
        <v>13</v>
      </c>
      <c r="AC8" s="73" t="s">
        <v>18</v>
      </c>
      <c r="AD8" s="73" t="s">
        <v>13</v>
      </c>
      <c r="AE8" s="73" t="s">
        <v>18</v>
      </c>
      <c r="AF8" s="110" t="s">
        <v>21</v>
      </c>
    </row>
    <row r="9" spans="1:32" s="11" customFormat="1" ht="24.75" customHeight="1">
      <c r="A9" s="38">
        <v>1</v>
      </c>
      <c r="B9" s="38">
        <v>2</v>
      </c>
      <c r="C9" s="38"/>
      <c r="D9" s="51"/>
      <c r="E9" s="38"/>
      <c r="F9" s="46"/>
      <c r="G9" s="46"/>
      <c r="H9" s="38">
        <v>3</v>
      </c>
      <c r="I9" s="38"/>
      <c r="J9" s="38">
        <v>4</v>
      </c>
      <c r="K9" s="38"/>
      <c r="L9" s="38">
        <v>5</v>
      </c>
      <c r="M9" s="38"/>
      <c r="N9" s="38">
        <v>6</v>
      </c>
      <c r="O9" s="38"/>
      <c r="P9" s="38">
        <v>7</v>
      </c>
      <c r="Q9" s="38"/>
      <c r="R9" s="38">
        <v>8</v>
      </c>
      <c r="S9" s="38"/>
      <c r="T9" s="38">
        <v>9</v>
      </c>
      <c r="U9" s="38"/>
      <c r="V9" s="38">
        <v>10</v>
      </c>
      <c r="W9" s="38"/>
      <c r="X9" s="38">
        <v>11</v>
      </c>
      <c r="Y9" s="38"/>
      <c r="Z9" s="38">
        <v>12</v>
      </c>
      <c r="AA9" s="38"/>
      <c r="AB9" s="38">
        <v>13</v>
      </c>
      <c r="AC9" s="38"/>
      <c r="AD9" s="38">
        <v>14</v>
      </c>
      <c r="AE9" s="38"/>
      <c r="AF9" s="110"/>
    </row>
    <row r="10" spans="1:32" s="57" customFormat="1" ht="21.75" customHeight="1">
      <c r="A10" s="53" t="s">
        <v>61</v>
      </c>
      <c r="B10" s="53"/>
      <c r="C10" s="53"/>
      <c r="D10" s="53"/>
      <c r="E10" s="53"/>
      <c r="F10" s="54"/>
      <c r="G10" s="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6"/>
    </row>
    <row r="11" spans="1:32" s="12" customFormat="1" ht="37.5" customHeight="1">
      <c r="A11" s="58" t="s">
        <v>73</v>
      </c>
      <c r="B11" s="59"/>
      <c r="C11" s="60"/>
      <c r="D11" s="60"/>
      <c r="E11" s="60"/>
      <c r="F11" s="61"/>
      <c r="G11" s="61"/>
      <c r="H11" s="60"/>
      <c r="I11" s="60"/>
      <c r="J11" s="60"/>
      <c r="K11" s="60"/>
      <c r="L11" s="60"/>
      <c r="M11" s="60"/>
      <c r="N11" s="60"/>
      <c r="O11" s="60"/>
      <c r="P11" s="60"/>
      <c r="Q11" s="60"/>
      <c r="R11" s="60"/>
      <c r="S11" s="60"/>
      <c r="T11" s="60"/>
      <c r="U11" s="60"/>
      <c r="V11" s="60"/>
      <c r="W11" s="60"/>
      <c r="X11" s="60"/>
      <c r="Y11" s="60"/>
      <c r="Z11" s="60"/>
      <c r="AA11" s="60"/>
      <c r="AB11" s="60"/>
      <c r="AC11" s="60"/>
      <c r="AD11" s="60"/>
      <c r="AE11" s="60"/>
      <c r="AF11" s="59"/>
    </row>
    <row r="12" spans="1:32" s="12" customFormat="1" ht="94.5" customHeight="1">
      <c r="A12" s="58" t="s">
        <v>74</v>
      </c>
      <c r="B12" s="59"/>
      <c r="C12" s="60"/>
      <c r="D12" s="60"/>
      <c r="E12" s="60"/>
      <c r="F12" s="61"/>
      <c r="G12" s="61"/>
      <c r="H12" s="60"/>
      <c r="I12" s="60"/>
      <c r="J12" s="60"/>
      <c r="K12" s="60"/>
      <c r="L12" s="60"/>
      <c r="M12" s="60"/>
      <c r="N12" s="60"/>
      <c r="O12" s="60"/>
      <c r="P12" s="60"/>
      <c r="Q12" s="60"/>
      <c r="R12" s="60"/>
      <c r="S12" s="60"/>
      <c r="T12" s="60"/>
      <c r="U12" s="60"/>
      <c r="V12" s="60"/>
      <c r="W12" s="60"/>
      <c r="X12" s="60"/>
      <c r="Y12" s="60"/>
      <c r="Z12" s="60"/>
      <c r="AA12" s="60"/>
      <c r="AB12" s="60"/>
      <c r="AC12" s="60"/>
      <c r="AD12" s="60"/>
      <c r="AE12" s="60"/>
      <c r="AF12" s="59"/>
    </row>
    <row r="13" spans="1:32" s="12" customFormat="1" ht="15.75">
      <c r="A13" s="62" t="s">
        <v>22</v>
      </c>
      <c r="B13" s="59"/>
      <c r="C13" s="60"/>
      <c r="D13" s="60"/>
      <c r="E13" s="60"/>
      <c r="F13" s="61"/>
      <c r="G13" s="61"/>
      <c r="H13" s="60"/>
      <c r="I13" s="60"/>
      <c r="J13" s="60"/>
      <c r="K13" s="60"/>
      <c r="L13" s="60"/>
      <c r="M13" s="60"/>
      <c r="N13" s="60"/>
      <c r="O13" s="60"/>
      <c r="P13" s="60"/>
      <c r="Q13" s="60"/>
      <c r="R13" s="60"/>
      <c r="S13" s="60"/>
      <c r="T13" s="60"/>
      <c r="U13" s="60"/>
      <c r="V13" s="60"/>
      <c r="W13" s="60"/>
      <c r="X13" s="60"/>
      <c r="Y13" s="60"/>
      <c r="Z13" s="60"/>
      <c r="AA13" s="60"/>
      <c r="AB13" s="60"/>
      <c r="AC13" s="60"/>
      <c r="AD13" s="60"/>
      <c r="AE13" s="60"/>
      <c r="AF13" s="59"/>
    </row>
    <row r="14" spans="1:32" s="12" customFormat="1" ht="99" customHeight="1">
      <c r="A14" s="74" t="s">
        <v>75</v>
      </c>
      <c r="B14" s="59">
        <f>B15+B21</f>
        <v>8936.08</v>
      </c>
      <c r="C14" s="59">
        <f>C15+C21</f>
        <v>0</v>
      </c>
      <c r="D14" s="59">
        <f>D15+D21</f>
        <v>0</v>
      </c>
      <c r="E14" s="59">
        <f>E15+E21</f>
        <v>0</v>
      </c>
      <c r="F14" s="61">
        <v>0</v>
      </c>
      <c r="G14" s="61">
        <v>0</v>
      </c>
      <c r="H14" s="59">
        <f aca="true" t="shared" si="0" ref="H14:AE14">H15+H21</f>
        <v>0</v>
      </c>
      <c r="I14" s="59">
        <f t="shared" si="0"/>
        <v>0</v>
      </c>
      <c r="J14" s="59">
        <f t="shared" si="0"/>
        <v>0</v>
      </c>
      <c r="K14" s="59">
        <f t="shared" si="0"/>
        <v>0</v>
      </c>
      <c r="L14" s="59">
        <f t="shared" si="0"/>
        <v>0</v>
      </c>
      <c r="M14" s="59">
        <f t="shared" si="0"/>
        <v>0</v>
      </c>
      <c r="N14" s="59">
        <f t="shared" si="0"/>
        <v>0</v>
      </c>
      <c r="O14" s="59">
        <f t="shared" si="0"/>
        <v>0</v>
      </c>
      <c r="P14" s="59">
        <f t="shared" si="0"/>
        <v>0</v>
      </c>
      <c r="Q14" s="59">
        <f t="shared" si="0"/>
        <v>0</v>
      </c>
      <c r="R14" s="59">
        <f t="shared" si="0"/>
        <v>0</v>
      </c>
      <c r="S14" s="59">
        <f t="shared" si="0"/>
        <v>0</v>
      </c>
      <c r="T14" s="59">
        <f t="shared" si="0"/>
        <v>0</v>
      </c>
      <c r="U14" s="59">
        <f t="shared" si="0"/>
        <v>0</v>
      </c>
      <c r="V14" s="59">
        <f t="shared" si="0"/>
        <v>0</v>
      </c>
      <c r="W14" s="59">
        <f t="shared" si="0"/>
        <v>0</v>
      </c>
      <c r="X14" s="59">
        <f t="shared" si="0"/>
        <v>0</v>
      </c>
      <c r="Y14" s="59">
        <f t="shared" si="0"/>
        <v>0</v>
      </c>
      <c r="Z14" s="59">
        <f t="shared" si="0"/>
        <v>0</v>
      </c>
      <c r="AA14" s="59">
        <f t="shared" si="0"/>
        <v>0</v>
      </c>
      <c r="AB14" s="59">
        <f t="shared" si="0"/>
        <v>0</v>
      </c>
      <c r="AC14" s="59">
        <f t="shared" si="0"/>
        <v>0</v>
      </c>
      <c r="AD14" s="59">
        <f t="shared" si="0"/>
        <v>8936.08</v>
      </c>
      <c r="AE14" s="59">
        <f t="shared" si="0"/>
        <v>0</v>
      </c>
      <c r="AF14" s="63"/>
    </row>
    <row r="15" spans="1:32" s="12" customFormat="1" ht="34.5" customHeight="1">
      <c r="A15" s="74" t="s">
        <v>76</v>
      </c>
      <c r="B15" s="59">
        <f>B16</f>
        <v>112.1</v>
      </c>
      <c r="C15" s="59">
        <f>C16</f>
        <v>0</v>
      </c>
      <c r="D15" s="59">
        <f>D16</f>
        <v>0</v>
      </c>
      <c r="E15" s="59">
        <f>E16</f>
        <v>0</v>
      </c>
      <c r="F15" s="61">
        <v>0</v>
      </c>
      <c r="G15" s="61">
        <v>0</v>
      </c>
      <c r="H15" s="59">
        <f aca="true" t="shared" si="1" ref="H15:AE15">H16</f>
        <v>0</v>
      </c>
      <c r="I15" s="59">
        <f t="shared" si="1"/>
        <v>0</v>
      </c>
      <c r="J15" s="59">
        <f t="shared" si="1"/>
        <v>0</v>
      </c>
      <c r="K15" s="59">
        <f t="shared" si="1"/>
        <v>0</v>
      </c>
      <c r="L15" s="59">
        <f t="shared" si="1"/>
        <v>0</v>
      </c>
      <c r="M15" s="59">
        <f t="shared" si="1"/>
        <v>0</v>
      </c>
      <c r="N15" s="59">
        <f t="shared" si="1"/>
        <v>0</v>
      </c>
      <c r="O15" s="59">
        <f t="shared" si="1"/>
        <v>0</v>
      </c>
      <c r="P15" s="59">
        <f t="shared" si="1"/>
        <v>0</v>
      </c>
      <c r="Q15" s="59">
        <f t="shared" si="1"/>
        <v>0</v>
      </c>
      <c r="R15" s="59">
        <f t="shared" si="1"/>
        <v>0</v>
      </c>
      <c r="S15" s="59">
        <f t="shared" si="1"/>
        <v>0</v>
      </c>
      <c r="T15" s="59">
        <f t="shared" si="1"/>
        <v>0</v>
      </c>
      <c r="U15" s="59">
        <f t="shared" si="1"/>
        <v>0</v>
      </c>
      <c r="V15" s="59">
        <f t="shared" si="1"/>
        <v>0</v>
      </c>
      <c r="W15" s="59">
        <f t="shared" si="1"/>
        <v>0</v>
      </c>
      <c r="X15" s="59">
        <f t="shared" si="1"/>
        <v>0</v>
      </c>
      <c r="Y15" s="59">
        <f t="shared" si="1"/>
        <v>0</v>
      </c>
      <c r="Z15" s="59">
        <f t="shared" si="1"/>
        <v>0</v>
      </c>
      <c r="AA15" s="59">
        <f t="shared" si="1"/>
        <v>0</v>
      </c>
      <c r="AB15" s="59">
        <f t="shared" si="1"/>
        <v>0</v>
      </c>
      <c r="AC15" s="59">
        <f t="shared" si="1"/>
        <v>0</v>
      </c>
      <c r="AD15" s="59">
        <f t="shared" si="1"/>
        <v>112.1</v>
      </c>
      <c r="AE15" s="59">
        <f t="shared" si="1"/>
        <v>0</v>
      </c>
      <c r="AF15" s="63"/>
    </row>
    <row r="16" spans="1:32" s="12" customFormat="1" ht="18" customHeight="1">
      <c r="A16" s="64" t="s">
        <v>33</v>
      </c>
      <c r="B16" s="59">
        <f>B17+B18+B19+B20</f>
        <v>112.1</v>
      </c>
      <c r="C16" s="59">
        <f>C17+C18+C19+C20</f>
        <v>0</v>
      </c>
      <c r="D16" s="59">
        <f>D17+D18+D19+D20</f>
        <v>0</v>
      </c>
      <c r="E16" s="59">
        <f>E17+E18+E19+E20</f>
        <v>0</v>
      </c>
      <c r="F16" s="61">
        <v>0</v>
      </c>
      <c r="G16" s="61">
        <v>0</v>
      </c>
      <c r="H16" s="59">
        <f aca="true" t="shared" si="2" ref="H16:AE16">H17+H18+H19+H20</f>
        <v>0</v>
      </c>
      <c r="I16" s="59">
        <f t="shared" si="2"/>
        <v>0</v>
      </c>
      <c r="J16" s="59">
        <f t="shared" si="2"/>
        <v>0</v>
      </c>
      <c r="K16" s="59">
        <f t="shared" si="2"/>
        <v>0</v>
      </c>
      <c r="L16" s="59">
        <f t="shared" si="2"/>
        <v>0</v>
      </c>
      <c r="M16" s="59">
        <f t="shared" si="2"/>
        <v>0</v>
      </c>
      <c r="N16" s="59">
        <f t="shared" si="2"/>
        <v>0</v>
      </c>
      <c r="O16" s="59">
        <f t="shared" si="2"/>
        <v>0</v>
      </c>
      <c r="P16" s="59">
        <f t="shared" si="2"/>
        <v>0</v>
      </c>
      <c r="Q16" s="59">
        <f t="shared" si="2"/>
        <v>0</v>
      </c>
      <c r="R16" s="59">
        <f t="shared" si="2"/>
        <v>0</v>
      </c>
      <c r="S16" s="59">
        <f t="shared" si="2"/>
        <v>0</v>
      </c>
      <c r="T16" s="59">
        <f t="shared" si="2"/>
        <v>0</v>
      </c>
      <c r="U16" s="59">
        <f t="shared" si="2"/>
        <v>0</v>
      </c>
      <c r="V16" s="59">
        <f t="shared" si="2"/>
        <v>0</v>
      </c>
      <c r="W16" s="59">
        <f t="shared" si="2"/>
        <v>0</v>
      </c>
      <c r="X16" s="59">
        <f t="shared" si="2"/>
        <v>0</v>
      </c>
      <c r="Y16" s="59">
        <f t="shared" si="2"/>
        <v>0</v>
      </c>
      <c r="Z16" s="59">
        <f t="shared" si="2"/>
        <v>0</v>
      </c>
      <c r="AA16" s="59">
        <f t="shared" si="2"/>
        <v>0</v>
      </c>
      <c r="AB16" s="59">
        <f t="shared" si="2"/>
        <v>0</v>
      </c>
      <c r="AC16" s="59">
        <f t="shared" si="2"/>
        <v>0</v>
      </c>
      <c r="AD16" s="59">
        <f t="shared" si="2"/>
        <v>112.1</v>
      </c>
      <c r="AE16" s="59">
        <f t="shared" si="2"/>
        <v>0</v>
      </c>
      <c r="AF16" s="102" t="s">
        <v>88</v>
      </c>
    </row>
    <row r="17" spans="1:32" s="12" customFormat="1" ht="15.75">
      <c r="A17" s="62" t="s">
        <v>26</v>
      </c>
      <c r="B17" s="59">
        <v>0</v>
      </c>
      <c r="C17" s="60">
        <v>0</v>
      </c>
      <c r="D17" s="60"/>
      <c r="E17" s="60">
        <v>0</v>
      </c>
      <c r="F17" s="61">
        <v>0</v>
      </c>
      <c r="G17" s="61">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103"/>
    </row>
    <row r="18" spans="1:32" s="12" customFormat="1" ht="15.75">
      <c r="A18" s="62" t="s">
        <v>24</v>
      </c>
      <c r="B18" s="59">
        <f>H18+J18+L18+N18+P18+R18+T18+V18+X18+Z18+AB18+AD18</f>
        <v>0</v>
      </c>
      <c r="C18" s="60">
        <v>0</v>
      </c>
      <c r="D18" s="60"/>
      <c r="E18" s="60">
        <v>0</v>
      </c>
      <c r="F18" s="61">
        <v>0</v>
      </c>
      <c r="G18" s="61">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103"/>
    </row>
    <row r="19" spans="1:32" s="12" customFormat="1" ht="15.75">
      <c r="A19" s="62" t="s">
        <v>25</v>
      </c>
      <c r="B19" s="59">
        <f>H19+J19+L19+N19+P19+R19+T19+V19+X19+Z19+AB19+AD19</f>
        <v>112.1</v>
      </c>
      <c r="C19" s="60">
        <v>0</v>
      </c>
      <c r="D19" s="60"/>
      <c r="E19" s="60">
        <v>0</v>
      </c>
      <c r="F19" s="61">
        <v>0</v>
      </c>
      <c r="G19" s="61">
        <v>0</v>
      </c>
      <c r="H19" s="60">
        <v>0</v>
      </c>
      <c r="I19" s="60">
        <v>0</v>
      </c>
      <c r="J19" s="60">
        <v>0</v>
      </c>
      <c r="K19" s="60">
        <v>0</v>
      </c>
      <c r="L19" s="60">
        <v>0</v>
      </c>
      <c r="M19" s="60">
        <v>0</v>
      </c>
      <c r="N19" s="60">
        <v>0</v>
      </c>
      <c r="O19" s="60">
        <v>0</v>
      </c>
      <c r="P19" s="60">
        <v>0</v>
      </c>
      <c r="Q19" s="60">
        <v>0</v>
      </c>
      <c r="R19" s="60">
        <v>0</v>
      </c>
      <c r="S19" s="60">
        <v>0</v>
      </c>
      <c r="T19" s="60">
        <v>0</v>
      </c>
      <c r="U19" s="60">
        <v>0</v>
      </c>
      <c r="V19" s="60">
        <v>0</v>
      </c>
      <c r="W19" s="60">
        <v>0</v>
      </c>
      <c r="X19" s="60">
        <v>0</v>
      </c>
      <c r="Y19" s="60">
        <v>0</v>
      </c>
      <c r="Z19" s="60">
        <v>0</v>
      </c>
      <c r="AA19" s="60">
        <v>0</v>
      </c>
      <c r="AB19" s="60">
        <v>0</v>
      </c>
      <c r="AC19" s="60">
        <v>0</v>
      </c>
      <c r="AD19" s="60">
        <v>112.1</v>
      </c>
      <c r="AE19" s="60">
        <v>0</v>
      </c>
      <c r="AF19" s="103"/>
    </row>
    <row r="20" spans="1:32" s="12" customFormat="1" ht="15.75" customHeight="1">
      <c r="A20" s="62" t="s">
        <v>78</v>
      </c>
      <c r="B20" s="59">
        <v>0</v>
      </c>
      <c r="C20" s="60">
        <v>0</v>
      </c>
      <c r="D20" s="60"/>
      <c r="E20" s="60">
        <v>0</v>
      </c>
      <c r="F20" s="61">
        <v>0</v>
      </c>
      <c r="G20" s="61">
        <v>0</v>
      </c>
      <c r="H20" s="60">
        <v>0</v>
      </c>
      <c r="I20" s="60">
        <v>0</v>
      </c>
      <c r="J20" s="60">
        <v>0</v>
      </c>
      <c r="K20" s="60">
        <v>0</v>
      </c>
      <c r="L20" s="60">
        <v>0</v>
      </c>
      <c r="M20" s="60">
        <v>0</v>
      </c>
      <c r="N20" s="60">
        <v>0</v>
      </c>
      <c r="O20" s="60">
        <v>0</v>
      </c>
      <c r="P20" s="60">
        <v>0</v>
      </c>
      <c r="Q20" s="60">
        <v>0</v>
      </c>
      <c r="R20" s="60">
        <v>0</v>
      </c>
      <c r="S20" s="60">
        <v>0</v>
      </c>
      <c r="T20" s="60">
        <v>0</v>
      </c>
      <c r="U20" s="60">
        <v>0</v>
      </c>
      <c r="V20" s="60">
        <v>0</v>
      </c>
      <c r="W20" s="60">
        <v>0</v>
      </c>
      <c r="X20" s="60">
        <v>0</v>
      </c>
      <c r="Y20" s="60">
        <v>0</v>
      </c>
      <c r="Z20" s="60">
        <v>0</v>
      </c>
      <c r="AA20" s="60">
        <v>0</v>
      </c>
      <c r="AB20" s="60">
        <v>0</v>
      </c>
      <c r="AC20" s="60">
        <v>0</v>
      </c>
      <c r="AD20" s="60">
        <v>0</v>
      </c>
      <c r="AE20" s="60">
        <v>0</v>
      </c>
      <c r="AF20" s="104"/>
    </row>
    <row r="21" spans="1:32" s="12" customFormat="1" ht="33" customHeight="1">
      <c r="A21" s="75" t="s">
        <v>77</v>
      </c>
      <c r="B21" s="59">
        <f>B22</f>
        <v>8823.98</v>
      </c>
      <c r="C21" s="59">
        <f>C22</f>
        <v>0</v>
      </c>
      <c r="D21" s="59">
        <f>D22</f>
        <v>0</v>
      </c>
      <c r="E21" s="59">
        <f>E22</f>
        <v>0</v>
      </c>
      <c r="F21" s="61">
        <v>0</v>
      </c>
      <c r="G21" s="61">
        <v>0</v>
      </c>
      <c r="H21" s="59">
        <f aca="true" t="shared" si="3" ref="H21:AE21">H22</f>
        <v>0</v>
      </c>
      <c r="I21" s="59">
        <f t="shared" si="3"/>
        <v>0</v>
      </c>
      <c r="J21" s="59">
        <f t="shared" si="3"/>
        <v>0</v>
      </c>
      <c r="K21" s="59">
        <f t="shared" si="3"/>
        <v>0</v>
      </c>
      <c r="L21" s="59">
        <f t="shared" si="3"/>
        <v>0</v>
      </c>
      <c r="M21" s="59">
        <f t="shared" si="3"/>
        <v>0</v>
      </c>
      <c r="N21" s="59">
        <f t="shared" si="3"/>
        <v>0</v>
      </c>
      <c r="O21" s="59">
        <f t="shared" si="3"/>
        <v>0</v>
      </c>
      <c r="P21" s="59">
        <f t="shared" si="3"/>
        <v>0</v>
      </c>
      <c r="Q21" s="59">
        <f t="shared" si="3"/>
        <v>0</v>
      </c>
      <c r="R21" s="59">
        <f t="shared" si="3"/>
        <v>0</v>
      </c>
      <c r="S21" s="59">
        <f t="shared" si="3"/>
        <v>0</v>
      </c>
      <c r="T21" s="59">
        <f t="shared" si="3"/>
        <v>0</v>
      </c>
      <c r="U21" s="59">
        <f t="shared" si="3"/>
        <v>0</v>
      </c>
      <c r="V21" s="59">
        <f t="shared" si="3"/>
        <v>0</v>
      </c>
      <c r="W21" s="59">
        <f t="shared" si="3"/>
        <v>0</v>
      </c>
      <c r="X21" s="59">
        <f t="shared" si="3"/>
        <v>0</v>
      </c>
      <c r="Y21" s="59">
        <f t="shared" si="3"/>
        <v>0</v>
      </c>
      <c r="Z21" s="59">
        <f t="shared" si="3"/>
        <v>0</v>
      </c>
      <c r="AA21" s="59">
        <f t="shared" si="3"/>
        <v>0</v>
      </c>
      <c r="AB21" s="59">
        <f t="shared" si="3"/>
        <v>0</v>
      </c>
      <c r="AC21" s="59">
        <f t="shared" si="3"/>
        <v>0</v>
      </c>
      <c r="AD21" s="59">
        <f t="shared" si="3"/>
        <v>8823.98</v>
      </c>
      <c r="AE21" s="59">
        <f t="shared" si="3"/>
        <v>0</v>
      </c>
      <c r="AF21" s="63"/>
    </row>
    <row r="22" spans="1:32" s="12" customFormat="1" ht="16.5" customHeight="1">
      <c r="A22" s="64" t="s">
        <v>33</v>
      </c>
      <c r="B22" s="59">
        <f>B23+B24+B25+B26</f>
        <v>8823.98</v>
      </c>
      <c r="C22" s="59">
        <f>C23+C24+C25+C26</f>
        <v>0</v>
      </c>
      <c r="D22" s="59">
        <f>D23+D24+D25+D26</f>
        <v>0</v>
      </c>
      <c r="E22" s="59">
        <f>E23+E24+E25+E26</f>
        <v>0</v>
      </c>
      <c r="F22" s="61">
        <v>0</v>
      </c>
      <c r="G22" s="61">
        <v>0</v>
      </c>
      <c r="H22" s="59">
        <f aca="true" t="shared" si="4" ref="H22:AE22">H23+H24+H25+H26</f>
        <v>0</v>
      </c>
      <c r="I22" s="59">
        <f t="shared" si="4"/>
        <v>0</v>
      </c>
      <c r="J22" s="59">
        <f t="shared" si="4"/>
        <v>0</v>
      </c>
      <c r="K22" s="59">
        <f t="shared" si="4"/>
        <v>0</v>
      </c>
      <c r="L22" s="59">
        <f t="shared" si="4"/>
        <v>0</v>
      </c>
      <c r="M22" s="59">
        <f t="shared" si="4"/>
        <v>0</v>
      </c>
      <c r="N22" s="59">
        <f t="shared" si="4"/>
        <v>0</v>
      </c>
      <c r="O22" s="59">
        <f t="shared" si="4"/>
        <v>0</v>
      </c>
      <c r="P22" s="59">
        <f t="shared" si="4"/>
        <v>0</v>
      </c>
      <c r="Q22" s="59">
        <f t="shared" si="4"/>
        <v>0</v>
      </c>
      <c r="R22" s="59">
        <f t="shared" si="4"/>
        <v>0</v>
      </c>
      <c r="S22" s="59">
        <f t="shared" si="4"/>
        <v>0</v>
      </c>
      <c r="T22" s="59">
        <f t="shared" si="4"/>
        <v>0</v>
      </c>
      <c r="U22" s="59">
        <f t="shared" si="4"/>
        <v>0</v>
      </c>
      <c r="V22" s="59">
        <f t="shared" si="4"/>
        <v>0</v>
      </c>
      <c r="W22" s="59">
        <f t="shared" si="4"/>
        <v>0</v>
      </c>
      <c r="X22" s="59">
        <f t="shared" si="4"/>
        <v>0</v>
      </c>
      <c r="Y22" s="59">
        <f t="shared" si="4"/>
        <v>0</v>
      </c>
      <c r="Z22" s="59">
        <f t="shared" si="4"/>
        <v>0</v>
      </c>
      <c r="AA22" s="59">
        <f t="shared" si="4"/>
        <v>0</v>
      </c>
      <c r="AB22" s="59">
        <f t="shared" si="4"/>
        <v>0</v>
      </c>
      <c r="AC22" s="59">
        <f t="shared" si="4"/>
        <v>0</v>
      </c>
      <c r="AD22" s="59">
        <f t="shared" si="4"/>
        <v>8823.98</v>
      </c>
      <c r="AE22" s="59">
        <f t="shared" si="4"/>
        <v>0</v>
      </c>
      <c r="AF22" s="102" t="s">
        <v>89</v>
      </c>
    </row>
    <row r="23" spans="1:32" s="12" customFormat="1" ht="16.5" customHeight="1">
      <c r="A23" s="62" t="s">
        <v>26</v>
      </c>
      <c r="B23" s="59">
        <v>0</v>
      </c>
      <c r="C23" s="60">
        <v>0</v>
      </c>
      <c r="D23" s="60"/>
      <c r="E23" s="60">
        <v>0</v>
      </c>
      <c r="F23" s="61">
        <v>0</v>
      </c>
      <c r="G23" s="61">
        <v>0</v>
      </c>
      <c r="H23" s="60">
        <v>0</v>
      </c>
      <c r="I23" s="60">
        <v>0</v>
      </c>
      <c r="J23" s="60">
        <v>0</v>
      </c>
      <c r="K23" s="60">
        <v>0</v>
      </c>
      <c r="L23" s="60">
        <v>0</v>
      </c>
      <c r="M23" s="60">
        <v>0</v>
      </c>
      <c r="N23" s="60">
        <v>0</v>
      </c>
      <c r="O23" s="60">
        <v>0</v>
      </c>
      <c r="P23" s="60">
        <v>0</v>
      </c>
      <c r="Q23" s="60">
        <v>0</v>
      </c>
      <c r="R23" s="60">
        <v>0</v>
      </c>
      <c r="S23" s="60">
        <v>0</v>
      </c>
      <c r="T23" s="60">
        <v>0</v>
      </c>
      <c r="U23" s="60">
        <v>0</v>
      </c>
      <c r="V23" s="60">
        <v>0</v>
      </c>
      <c r="W23" s="60">
        <v>0</v>
      </c>
      <c r="X23" s="60">
        <v>0</v>
      </c>
      <c r="Y23" s="60">
        <v>0</v>
      </c>
      <c r="Z23" s="60">
        <v>0</v>
      </c>
      <c r="AA23" s="60">
        <v>0</v>
      </c>
      <c r="AB23" s="60">
        <v>0</v>
      </c>
      <c r="AC23" s="60">
        <v>0</v>
      </c>
      <c r="AD23" s="60">
        <v>0</v>
      </c>
      <c r="AE23" s="60">
        <v>0</v>
      </c>
      <c r="AF23" s="103"/>
    </row>
    <row r="24" spans="1:32" s="12" customFormat="1" ht="16.5" customHeight="1">
      <c r="A24" s="62" t="s">
        <v>24</v>
      </c>
      <c r="B24" s="59">
        <f>H24+J24+L24+N24+P24+R24+T24+V24+X24+Z24+AB24+AD24</f>
        <v>0</v>
      </c>
      <c r="C24" s="60">
        <v>0</v>
      </c>
      <c r="D24" s="60"/>
      <c r="E24" s="60">
        <v>0</v>
      </c>
      <c r="F24" s="61">
        <v>0</v>
      </c>
      <c r="G24" s="61">
        <v>0</v>
      </c>
      <c r="H24" s="60">
        <v>0</v>
      </c>
      <c r="I24" s="60">
        <v>0</v>
      </c>
      <c r="J24" s="60">
        <v>0</v>
      </c>
      <c r="K24" s="60">
        <v>0</v>
      </c>
      <c r="L24" s="60">
        <v>0</v>
      </c>
      <c r="M24" s="60">
        <v>0</v>
      </c>
      <c r="N24" s="60">
        <v>0</v>
      </c>
      <c r="O24" s="60">
        <v>0</v>
      </c>
      <c r="P24" s="60">
        <v>0</v>
      </c>
      <c r="Q24" s="60">
        <v>0</v>
      </c>
      <c r="R24" s="60">
        <v>0</v>
      </c>
      <c r="S24" s="60">
        <v>0</v>
      </c>
      <c r="T24" s="60">
        <v>0</v>
      </c>
      <c r="U24" s="60">
        <v>0</v>
      </c>
      <c r="V24" s="60">
        <v>0</v>
      </c>
      <c r="W24" s="60">
        <v>0</v>
      </c>
      <c r="X24" s="60">
        <v>0</v>
      </c>
      <c r="Y24" s="60">
        <v>0</v>
      </c>
      <c r="Z24" s="60">
        <v>0</v>
      </c>
      <c r="AA24" s="60">
        <v>0</v>
      </c>
      <c r="AB24" s="60">
        <v>0</v>
      </c>
      <c r="AC24" s="60">
        <v>0</v>
      </c>
      <c r="AD24" s="60">
        <v>0</v>
      </c>
      <c r="AE24" s="60">
        <v>0</v>
      </c>
      <c r="AF24" s="103"/>
    </row>
    <row r="25" spans="1:32" s="12" customFormat="1" ht="15.75" customHeight="1">
      <c r="A25" s="62" t="s">
        <v>25</v>
      </c>
      <c r="B25" s="59">
        <f>H25+J25+L25+N25+P25+R25+T25+V25+X25+Z25+AB25+AD25</f>
        <v>8823.98</v>
      </c>
      <c r="C25" s="60">
        <v>0</v>
      </c>
      <c r="D25" s="60"/>
      <c r="E25" s="60">
        <v>0</v>
      </c>
      <c r="F25" s="61">
        <v>0</v>
      </c>
      <c r="G25" s="61">
        <v>0</v>
      </c>
      <c r="H25" s="60">
        <v>0</v>
      </c>
      <c r="I25" s="60">
        <v>0</v>
      </c>
      <c r="J25" s="60">
        <v>0</v>
      </c>
      <c r="K25" s="60">
        <v>0</v>
      </c>
      <c r="L25" s="60">
        <v>0</v>
      </c>
      <c r="M25" s="60">
        <v>0</v>
      </c>
      <c r="N25" s="60">
        <v>0</v>
      </c>
      <c r="O25" s="60">
        <v>0</v>
      </c>
      <c r="P25" s="60">
        <v>0</v>
      </c>
      <c r="Q25" s="60">
        <v>0</v>
      </c>
      <c r="R25" s="60">
        <v>0</v>
      </c>
      <c r="S25" s="60">
        <v>0</v>
      </c>
      <c r="T25" s="60">
        <v>0</v>
      </c>
      <c r="U25" s="60">
        <v>0</v>
      </c>
      <c r="V25" s="60">
        <v>0</v>
      </c>
      <c r="W25" s="60">
        <v>0</v>
      </c>
      <c r="X25" s="60">
        <v>0</v>
      </c>
      <c r="Y25" s="60">
        <v>0</v>
      </c>
      <c r="Z25" s="60">
        <v>0</v>
      </c>
      <c r="AA25" s="60">
        <v>0</v>
      </c>
      <c r="AB25" s="60">
        <v>0</v>
      </c>
      <c r="AC25" s="60">
        <v>0</v>
      </c>
      <c r="AD25" s="60">
        <v>8823.98</v>
      </c>
      <c r="AE25" s="60">
        <v>0</v>
      </c>
      <c r="AF25" s="103"/>
    </row>
    <row r="26" spans="1:32" s="12" customFormat="1" ht="16.5" customHeight="1">
      <c r="A26" s="62" t="s">
        <v>78</v>
      </c>
      <c r="B26" s="59">
        <v>0</v>
      </c>
      <c r="C26" s="60">
        <v>0</v>
      </c>
      <c r="D26" s="60"/>
      <c r="E26" s="60">
        <v>0</v>
      </c>
      <c r="F26" s="61">
        <v>0</v>
      </c>
      <c r="G26" s="61">
        <v>0</v>
      </c>
      <c r="H26" s="60">
        <v>0</v>
      </c>
      <c r="I26" s="60">
        <v>0</v>
      </c>
      <c r="J26" s="60">
        <v>0</v>
      </c>
      <c r="K26" s="60">
        <v>0</v>
      </c>
      <c r="L26" s="60">
        <v>0</v>
      </c>
      <c r="M26" s="60">
        <v>0</v>
      </c>
      <c r="N26" s="60">
        <v>0</v>
      </c>
      <c r="O26" s="60">
        <v>0</v>
      </c>
      <c r="P26" s="60">
        <v>0</v>
      </c>
      <c r="Q26" s="60">
        <v>0</v>
      </c>
      <c r="R26" s="60">
        <v>0</v>
      </c>
      <c r="S26" s="60">
        <v>0</v>
      </c>
      <c r="T26" s="60">
        <v>0</v>
      </c>
      <c r="U26" s="60">
        <v>0</v>
      </c>
      <c r="V26" s="60">
        <v>0</v>
      </c>
      <c r="W26" s="60">
        <v>0</v>
      </c>
      <c r="X26" s="60">
        <v>0</v>
      </c>
      <c r="Y26" s="60">
        <v>0</v>
      </c>
      <c r="Z26" s="60">
        <v>0</v>
      </c>
      <c r="AA26" s="60">
        <v>0</v>
      </c>
      <c r="AB26" s="60">
        <v>0</v>
      </c>
      <c r="AC26" s="60">
        <v>0</v>
      </c>
      <c r="AD26" s="60">
        <v>0</v>
      </c>
      <c r="AE26" s="60">
        <v>0</v>
      </c>
      <c r="AF26" s="104"/>
    </row>
    <row r="27" spans="1:32" s="12" customFormat="1" ht="100.5" customHeight="1">
      <c r="A27" s="75" t="s">
        <v>83</v>
      </c>
      <c r="B27" s="59">
        <f>B28</f>
        <v>9764.55</v>
      </c>
      <c r="C27" s="59">
        <f>C28</f>
        <v>0</v>
      </c>
      <c r="D27" s="59">
        <f>D28</f>
        <v>0</v>
      </c>
      <c r="E27" s="59">
        <f>E28</f>
        <v>0</v>
      </c>
      <c r="F27" s="61">
        <v>0</v>
      </c>
      <c r="G27" s="61">
        <v>0</v>
      </c>
      <c r="H27" s="59">
        <f aca="true" t="shared" si="5" ref="H27:AE27">H28</f>
        <v>0</v>
      </c>
      <c r="I27" s="59">
        <f t="shared" si="5"/>
        <v>0</v>
      </c>
      <c r="J27" s="59">
        <v>0</v>
      </c>
      <c r="K27" s="59">
        <f t="shared" si="5"/>
        <v>0</v>
      </c>
      <c r="L27" s="59">
        <f t="shared" si="5"/>
        <v>9764.55</v>
      </c>
      <c r="M27" s="59">
        <f t="shared" si="5"/>
        <v>0</v>
      </c>
      <c r="N27" s="59">
        <f t="shared" si="5"/>
        <v>0</v>
      </c>
      <c r="O27" s="59">
        <f t="shared" si="5"/>
        <v>0</v>
      </c>
      <c r="P27" s="59">
        <f t="shared" si="5"/>
        <v>0</v>
      </c>
      <c r="Q27" s="59">
        <f t="shared" si="5"/>
        <v>0</v>
      </c>
      <c r="R27" s="59">
        <f t="shared" si="5"/>
        <v>0</v>
      </c>
      <c r="S27" s="59">
        <f t="shared" si="5"/>
        <v>0</v>
      </c>
      <c r="T27" s="59">
        <f t="shared" si="5"/>
        <v>0</v>
      </c>
      <c r="U27" s="59">
        <f t="shared" si="5"/>
        <v>0</v>
      </c>
      <c r="V27" s="59">
        <f t="shared" si="5"/>
        <v>0</v>
      </c>
      <c r="W27" s="59">
        <f t="shared" si="5"/>
        <v>0</v>
      </c>
      <c r="X27" s="59">
        <f t="shared" si="5"/>
        <v>0</v>
      </c>
      <c r="Y27" s="59">
        <f t="shared" si="5"/>
        <v>0</v>
      </c>
      <c r="Z27" s="59">
        <f t="shared" si="5"/>
        <v>0</v>
      </c>
      <c r="AA27" s="59">
        <f t="shared" si="5"/>
        <v>0</v>
      </c>
      <c r="AB27" s="59">
        <f t="shared" si="5"/>
        <v>0</v>
      </c>
      <c r="AC27" s="59">
        <f t="shared" si="5"/>
        <v>0</v>
      </c>
      <c r="AD27" s="59">
        <f t="shared" si="5"/>
        <v>0</v>
      </c>
      <c r="AE27" s="59">
        <f t="shared" si="5"/>
        <v>0</v>
      </c>
      <c r="AF27" s="63"/>
    </row>
    <row r="28" spans="1:32" s="12" customFormat="1" ht="18.75" customHeight="1">
      <c r="A28" s="64" t="s">
        <v>33</v>
      </c>
      <c r="B28" s="59">
        <f>B29+B30+B31+B32</f>
        <v>9764.55</v>
      </c>
      <c r="C28" s="59">
        <f>C29+C30+C31+C32</f>
        <v>0</v>
      </c>
      <c r="D28" s="59">
        <f>D29+D30+D31+D32</f>
        <v>0</v>
      </c>
      <c r="E28" s="59">
        <f>E29+E30+E31+E32</f>
        <v>0</v>
      </c>
      <c r="F28" s="61">
        <v>0</v>
      </c>
      <c r="G28" s="61">
        <v>0</v>
      </c>
      <c r="H28" s="59">
        <f aca="true" t="shared" si="6" ref="H28:AE28">H29+H30+H31+H32</f>
        <v>0</v>
      </c>
      <c r="I28" s="59">
        <f t="shared" si="6"/>
        <v>0</v>
      </c>
      <c r="J28" s="59">
        <v>0</v>
      </c>
      <c r="K28" s="59">
        <f t="shared" si="6"/>
        <v>0</v>
      </c>
      <c r="L28" s="59">
        <f>L31+L32</f>
        <v>9764.55</v>
      </c>
      <c r="M28" s="59">
        <f t="shared" si="6"/>
        <v>0</v>
      </c>
      <c r="N28" s="59">
        <f t="shared" si="6"/>
        <v>0</v>
      </c>
      <c r="O28" s="59">
        <f t="shared" si="6"/>
        <v>0</v>
      </c>
      <c r="P28" s="59">
        <f t="shared" si="6"/>
        <v>0</v>
      </c>
      <c r="Q28" s="59">
        <f t="shared" si="6"/>
        <v>0</v>
      </c>
      <c r="R28" s="59">
        <f t="shared" si="6"/>
        <v>0</v>
      </c>
      <c r="S28" s="59">
        <f t="shared" si="6"/>
        <v>0</v>
      </c>
      <c r="T28" s="59">
        <f t="shared" si="6"/>
        <v>0</v>
      </c>
      <c r="U28" s="59">
        <f t="shared" si="6"/>
        <v>0</v>
      </c>
      <c r="V28" s="59">
        <f t="shared" si="6"/>
        <v>0</v>
      </c>
      <c r="W28" s="59">
        <f t="shared" si="6"/>
        <v>0</v>
      </c>
      <c r="X28" s="59">
        <f t="shared" si="6"/>
        <v>0</v>
      </c>
      <c r="Y28" s="59">
        <f t="shared" si="6"/>
        <v>0</v>
      </c>
      <c r="Z28" s="59">
        <f t="shared" si="6"/>
        <v>0</v>
      </c>
      <c r="AA28" s="59">
        <f t="shared" si="6"/>
        <v>0</v>
      </c>
      <c r="AB28" s="59">
        <f t="shared" si="6"/>
        <v>0</v>
      </c>
      <c r="AC28" s="59">
        <f t="shared" si="6"/>
        <v>0</v>
      </c>
      <c r="AD28" s="59">
        <f t="shared" si="6"/>
        <v>0</v>
      </c>
      <c r="AE28" s="59">
        <f t="shared" si="6"/>
        <v>0</v>
      </c>
      <c r="AF28" s="102"/>
    </row>
    <row r="29" spans="1:32" s="12" customFormat="1" ht="15.75">
      <c r="A29" s="62" t="s">
        <v>26</v>
      </c>
      <c r="B29" s="59">
        <v>0</v>
      </c>
      <c r="C29" s="60">
        <v>0</v>
      </c>
      <c r="D29" s="60">
        <v>0</v>
      </c>
      <c r="E29" s="60">
        <v>0</v>
      </c>
      <c r="F29" s="61">
        <v>0</v>
      </c>
      <c r="G29" s="61">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103"/>
    </row>
    <row r="30" spans="1:32" s="12" customFormat="1" ht="15.75">
      <c r="A30" s="62" t="s">
        <v>24</v>
      </c>
      <c r="B30" s="59">
        <f>H30+J30+L30+N30+P30+R30+T30+V30+X30+Z30+AB30+AD30</f>
        <v>0</v>
      </c>
      <c r="C30" s="60">
        <v>0</v>
      </c>
      <c r="D30" s="60">
        <v>0</v>
      </c>
      <c r="E30" s="60">
        <v>0</v>
      </c>
      <c r="F30" s="61">
        <v>0</v>
      </c>
      <c r="G30" s="61">
        <v>0</v>
      </c>
      <c r="H30" s="60">
        <v>0</v>
      </c>
      <c r="I30" s="60">
        <v>0</v>
      </c>
      <c r="J30" s="60">
        <v>0</v>
      </c>
      <c r="K30" s="60">
        <v>0</v>
      </c>
      <c r="L30" s="60">
        <v>0</v>
      </c>
      <c r="M30" s="60">
        <v>0</v>
      </c>
      <c r="N30" s="60">
        <v>0</v>
      </c>
      <c r="O30" s="60">
        <v>0</v>
      </c>
      <c r="P30" s="60">
        <v>0</v>
      </c>
      <c r="Q30" s="60">
        <v>0</v>
      </c>
      <c r="R30" s="60">
        <v>0</v>
      </c>
      <c r="S30" s="60">
        <v>0</v>
      </c>
      <c r="T30" s="60">
        <v>0</v>
      </c>
      <c r="U30" s="60">
        <v>0</v>
      </c>
      <c r="V30" s="60">
        <v>0</v>
      </c>
      <c r="W30" s="60">
        <v>0</v>
      </c>
      <c r="X30" s="60">
        <v>0</v>
      </c>
      <c r="Y30" s="60">
        <v>0</v>
      </c>
      <c r="Z30" s="60">
        <v>0</v>
      </c>
      <c r="AA30" s="60">
        <v>0</v>
      </c>
      <c r="AB30" s="60">
        <v>0</v>
      </c>
      <c r="AC30" s="60">
        <v>0</v>
      </c>
      <c r="AD30" s="60">
        <v>0</v>
      </c>
      <c r="AE30" s="60">
        <v>0</v>
      </c>
      <c r="AF30" s="103"/>
    </row>
    <row r="31" spans="1:32" s="12" customFormat="1" ht="15.75">
      <c r="A31" s="62" t="s">
        <v>25</v>
      </c>
      <c r="B31" s="59">
        <f>H31+J31+L31+N31+P31+R31+T31+V31+X31+Z31+AB31+AD31</f>
        <v>1713.8</v>
      </c>
      <c r="C31" s="60">
        <v>0</v>
      </c>
      <c r="D31" s="60">
        <v>0</v>
      </c>
      <c r="E31" s="60">
        <v>0</v>
      </c>
      <c r="F31" s="61">
        <v>0</v>
      </c>
      <c r="G31" s="61">
        <v>0</v>
      </c>
      <c r="H31" s="60">
        <v>0</v>
      </c>
      <c r="I31" s="60">
        <v>0</v>
      </c>
      <c r="J31" s="60">
        <v>0</v>
      </c>
      <c r="K31" s="60">
        <v>0</v>
      </c>
      <c r="L31" s="60">
        <v>1713.8</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103"/>
    </row>
    <row r="32" spans="1:32" s="12" customFormat="1" ht="15.75">
      <c r="A32" s="62" t="s">
        <v>78</v>
      </c>
      <c r="B32" s="59">
        <f>H32+J32+L32+N32+P32+R32+T32+V32+X32+Z32+AB32+AD32</f>
        <v>8050.75</v>
      </c>
      <c r="C32" s="60">
        <v>0</v>
      </c>
      <c r="D32" s="60">
        <v>0</v>
      </c>
      <c r="E32" s="60">
        <v>0</v>
      </c>
      <c r="F32" s="61">
        <v>0</v>
      </c>
      <c r="G32" s="61">
        <v>0</v>
      </c>
      <c r="H32" s="60">
        <v>0</v>
      </c>
      <c r="I32" s="60">
        <v>0</v>
      </c>
      <c r="J32" s="60">
        <v>0</v>
      </c>
      <c r="K32" s="60">
        <v>0</v>
      </c>
      <c r="L32" s="60">
        <v>8050.75</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60">
        <v>0</v>
      </c>
      <c r="AD32" s="60">
        <v>0</v>
      </c>
      <c r="AE32" s="60">
        <v>0</v>
      </c>
      <c r="AF32" s="104"/>
    </row>
    <row r="33" spans="1:32" s="12" customFormat="1" ht="45" customHeight="1">
      <c r="A33" s="65" t="s">
        <v>63</v>
      </c>
      <c r="B33" s="60"/>
      <c r="C33" s="60"/>
      <c r="D33" s="60"/>
      <c r="E33" s="60"/>
      <c r="F33" s="61"/>
      <c r="G33" s="61"/>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6"/>
    </row>
    <row r="34" spans="1:32" s="12" customFormat="1" ht="109.5" customHeight="1">
      <c r="A34" s="76" t="s">
        <v>40</v>
      </c>
      <c r="B34" s="60"/>
      <c r="C34" s="60"/>
      <c r="D34" s="60"/>
      <c r="E34" s="60"/>
      <c r="F34" s="61"/>
      <c r="G34" s="61"/>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6"/>
    </row>
    <row r="35" spans="1:32" s="12" customFormat="1" ht="15.75">
      <c r="A35" s="62" t="s">
        <v>22</v>
      </c>
      <c r="B35" s="59"/>
      <c r="C35" s="59"/>
      <c r="D35" s="59"/>
      <c r="E35" s="59"/>
      <c r="F35" s="46"/>
      <c r="G35" s="46"/>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6"/>
    </row>
    <row r="36" spans="1:32" s="12" customFormat="1" ht="18.75" customHeight="1">
      <c r="A36" s="75" t="s">
        <v>38</v>
      </c>
      <c r="B36" s="59">
        <f>B37</f>
        <v>66433.5</v>
      </c>
      <c r="C36" s="59">
        <f>C37</f>
        <v>16855.1</v>
      </c>
      <c r="D36" s="59">
        <f>D37</f>
        <v>16855</v>
      </c>
      <c r="E36" s="59">
        <f>E37</f>
        <v>16855</v>
      </c>
      <c r="F36" s="46">
        <v>0.25</v>
      </c>
      <c r="G36" s="46">
        <v>1</v>
      </c>
      <c r="H36" s="59">
        <f aca="true" t="shared" si="7" ref="H36:AE36">H37</f>
        <v>0</v>
      </c>
      <c r="I36" s="59">
        <f t="shared" si="7"/>
        <v>0</v>
      </c>
      <c r="J36" s="59">
        <f t="shared" si="7"/>
        <v>1685.6</v>
      </c>
      <c r="K36" s="59">
        <f t="shared" si="7"/>
        <v>0</v>
      </c>
      <c r="L36" s="59">
        <f t="shared" si="7"/>
        <v>15169.5</v>
      </c>
      <c r="M36" s="59">
        <f t="shared" si="7"/>
        <v>1685.5</v>
      </c>
      <c r="N36" s="59">
        <f t="shared" si="7"/>
        <v>0</v>
      </c>
      <c r="O36" s="59">
        <f t="shared" si="7"/>
        <v>15169.5</v>
      </c>
      <c r="P36" s="59">
        <f t="shared" si="7"/>
        <v>0</v>
      </c>
      <c r="Q36" s="59">
        <f t="shared" si="7"/>
        <v>0</v>
      </c>
      <c r="R36" s="59">
        <f t="shared" si="7"/>
        <v>0</v>
      </c>
      <c r="S36" s="59">
        <f t="shared" si="7"/>
        <v>0</v>
      </c>
      <c r="T36" s="59">
        <f t="shared" si="7"/>
        <v>0</v>
      </c>
      <c r="U36" s="59">
        <f t="shared" si="7"/>
        <v>0</v>
      </c>
      <c r="V36" s="59">
        <f t="shared" si="7"/>
        <v>0</v>
      </c>
      <c r="W36" s="59">
        <f t="shared" si="7"/>
        <v>0</v>
      </c>
      <c r="X36" s="59">
        <f t="shared" si="7"/>
        <v>0</v>
      </c>
      <c r="Y36" s="59">
        <f t="shared" si="7"/>
        <v>0</v>
      </c>
      <c r="Z36" s="59">
        <f t="shared" si="7"/>
        <v>0</v>
      </c>
      <c r="AA36" s="59">
        <f t="shared" si="7"/>
        <v>0</v>
      </c>
      <c r="AB36" s="59">
        <f t="shared" si="7"/>
        <v>0</v>
      </c>
      <c r="AC36" s="59">
        <f t="shared" si="7"/>
        <v>0</v>
      </c>
      <c r="AD36" s="59">
        <f t="shared" si="7"/>
        <v>49578.4</v>
      </c>
      <c r="AE36" s="59">
        <f t="shared" si="7"/>
        <v>0</v>
      </c>
      <c r="AF36" s="63"/>
    </row>
    <row r="37" spans="1:32" s="12" customFormat="1" ht="16.5" customHeight="1">
      <c r="A37" s="64" t="s">
        <v>33</v>
      </c>
      <c r="B37" s="59">
        <f>B38+B39</f>
        <v>66433.5</v>
      </c>
      <c r="C37" s="59">
        <f>C38+C39</f>
        <v>16855.1</v>
      </c>
      <c r="D37" s="59">
        <f>D38+D39</f>
        <v>16855</v>
      </c>
      <c r="E37" s="59">
        <f>E38+E39</f>
        <v>16855</v>
      </c>
      <c r="F37" s="46">
        <v>0.25</v>
      </c>
      <c r="G37" s="46">
        <v>1</v>
      </c>
      <c r="H37" s="59">
        <f aca="true" t="shared" si="8" ref="H37:AE37">H38+H39</f>
        <v>0</v>
      </c>
      <c r="I37" s="59">
        <f t="shared" si="8"/>
        <v>0</v>
      </c>
      <c r="J37" s="59">
        <f t="shared" si="8"/>
        <v>1685.6</v>
      </c>
      <c r="K37" s="59">
        <f t="shared" si="8"/>
        <v>0</v>
      </c>
      <c r="L37" s="59">
        <f t="shared" si="8"/>
        <v>15169.5</v>
      </c>
      <c r="M37" s="59">
        <f t="shared" si="8"/>
        <v>1685.5</v>
      </c>
      <c r="N37" s="59">
        <f t="shared" si="8"/>
        <v>0</v>
      </c>
      <c r="O37" s="59">
        <f t="shared" si="8"/>
        <v>15169.5</v>
      </c>
      <c r="P37" s="59">
        <f t="shared" si="8"/>
        <v>0</v>
      </c>
      <c r="Q37" s="59">
        <f t="shared" si="8"/>
        <v>0</v>
      </c>
      <c r="R37" s="59">
        <f t="shared" si="8"/>
        <v>0</v>
      </c>
      <c r="S37" s="59">
        <f t="shared" si="8"/>
        <v>0</v>
      </c>
      <c r="T37" s="59">
        <f t="shared" si="8"/>
        <v>0</v>
      </c>
      <c r="U37" s="59">
        <f t="shared" si="8"/>
        <v>0</v>
      </c>
      <c r="V37" s="59">
        <f t="shared" si="8"/>
        <v>0</v>
      </c>
      <c r="W37" s="59">
        <f t="shared" si="8"/>
        <v>0</v>
      </c>
      <c r="X37" s="59">
        <f t="shared" si="8"/>
        <v>0</v>
      </c>
      <c r="Y37" s="59">
        <f t="shared" si="8"/>
        <v>0</v>
      </c>
      <c r="Z37" s="59">
        <f t="shared" si="8"/>
        <v>0</v>
      </c>
      <c r="AA37" s="59">
        <f t="shared" si="8"/>
        <v>0</v>
      </c>
      <c r="AB37" s="59">
        <f t="shared" si="8"/>
        <v>0</v>
      </c>
      <c r="AC37" s="59">
        <f t="shared" si="8"/>
        <v>0</v>
      </c>
      <c r="AD37" s="59">
        <f t="shared" si="8"/>
        <v>49578.4</v>
      </c>
      <c r="AE37" s="59">
        <f t="shared" si="8"/>
        <v>0</v>
      </c>
      <c r="AF37" s="77"/>
    </row>
    <row r="38" spans="1:32" s="12" customFormat="1" ht="15.75">
      <c r="A38" s="62" t="s">
        <v>24</v>
      </c>
      <c r="B38" s="59">
        <f>H38+J38+L38+N38+P38+R38+T38+V38+X38+Z38+AB38+AD38</f>
        <v>59790</v>
      </c>
      <c r="C38" s="59">
        <f>H38+J38+L38+N38</f>
        <v>15169.5</v>
      </c>
      <c r="D38" s="59">
        <f>E38</f>
        <v>15169.5</v>
      </c>
      <c r="E38" s="59">
        <f>I38+K38+M38+O38</f>
        <v>15169.5</v>
      </c>
      <c r="F38" s="46">
        <v>0.25</v>
      </c>
      <c r="G38" s="46">
        <v>1</v>
      </c>
      <c r="H38" s="60">
        <v>0</v>
      </c>
      <c r="I38" s="60">
        <v>0</v>
      </c>
      <c r="J38" s="60">
        <v>0</v>
      </c>
      <c r="K38" s="60">
        <v>0</v>
      </c>
      <c r="L38" s="60">
        <v>15169.5</v>
      </c>
      <c r="M38" s="60">
        <v>0</v>
      </c>
      <c r="N38" s="60">
        <v>0</v>
      </c>
      <c r="O38" s="60">
        <v>15169.5</v>
      </c>
      <c r="P38" s="60">
        <v>0</v>
      </c>
      <c r="Q38" s="60">
        <v>0</v>
      </c>
      <c r="R38" s="60">
        <v>0</v>
      </c>
      <c r="S38" s="60">
        <v>0</v>
      </c>
      <c r="T38" s="60">
        <v>0</v>
      </c>
      <c r="U38" s="60">
        <v>0</v>
      </c>
      <c r="V38" s="60">
        <v>0</v>
      </c>
      <c r="W38" s="60">
        <v>0</v>
      </c>
      <c r="X38" s="60">
        <v>0</v>
      </c>
      <c r="Y38" s="60">
        <v>0</v>
      </c>
      <c r="Z38" s="60">
        <v>0</v>
      </c>
      <c r="AA38" s="60">
        <v>0</v>
      </c>
      <c r="AB38" s="60">
        <v>0</v>
      </c>
      <c r="AC38" s="60">
        <v>0</v>
      </c>
      <c r="AD38" s="60">
        <v>44620.5</v>
      </c>
      <c r="AE38" s="60">
        <v>0</v>
      </c>
      <c r="AF38" s="77"/>
    </row>
    <row r="39" spans="1:32" s="12" customFormat="1" ht="18.75" customHeight="1">
      <c r="A39" s="62" t="s">
        <v>25</v>
      </c>
      <c r="B39" s="59">
        <f>H39+J39+L39+N39+P39+R39+T39+V39+X39+Z39+AB39+AD39</f>
        <v>6643.5</v>
      </c>
      <c r="C39" s="59">
        <f>H39+J39+L39+N39</f>
        <v>1685.6</v>
      </c>
      <c r="D39" s="59">
        <f>E39</f>
        <v>1685.5</v>
      </c>
      <c r="E39" s="59">
        <f>I39+K39+M39+O39</f>
        <v>1685.5</v>
      </c>
      <c r="F39" s="46">
        <v>0.254</v>
      </c>
      <c r="G39" s="46">
        <v>1</v>
      </c>
      <c r="H39" s="60">
        <v>0</v>
      </c>
      <c r="I39" s="60">
        <v>0</v>
      </c>
      <c r="J39" s="60">
        <v>1685.6</v>
      </c>
      <c r="K39" s="60">
        <v>0</v>
      </c>
      <c r="L39" s="60">
        <v>0</v>
      </c>
      <c r="M39" s="60">
        <v>1685.5</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4957.9</v>
      </c>
      <c r="AE39" s="60">
        <v>0</v>
      </c>
      <c r="AF39" s="78"/>
    </row>
    <row r="40" spans="1:32" s="12" customFormat="1" ht="15.75">
      <c r="A40" s="62" t="s">
        <v>26</v>
      </c>
      <c r="B40" s="59">
        <v>0</v>
      </c>
      <c r="C40" s="59">
        <v>0</v>
      </c>
      <c r="D40" s="59">
        <v>0</v>
      </c>
      <c r="E40" s="59">
        <v>0</v>
      </c>
      <c r="F40" s="46">
        <v>0</v>
      </c>
      <c r="G40" s="46">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77"/>
    </row>
    <row r="41" spans="1:32" s="12" customFormat="1" ht="15.75">
      <c r="A41" s="62" t="s">
        <v>78</v>
      </c>
      <c r="B41" s="59">
        <v>0</v>
      </c>
      <c r="C41" s="59">
        <v>0</v>
      </c>
      <c r="D41" s="59">
        <v>0</v>
      </c>
      <c r="E41" s="59">
        <v>0</v>
      </c>
      <c r="F41" s="46">
        <v>0</v>
      </c>
      <c r="G41" s="46">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77"/>
    </row>
    <row r="42" spans="1:32" s="12" customFormat="1" ht="102" customHeight="1">
      <c r="A42" s="75" t="s">
        <v>41</v>
      </c>
      <c r="B42" s="60">
        <f>B43+B49+B55+B61</f>
        <v>74258.85</v>
      </c>
      <c r="C42" s="60">
        <f>C43+C49+C55+C61</f>
        <v>14503.39</v>
      </c>
      <c r="D42" s="60">
        <f>D43+D49+D55+D61</f>
        <v>14503.39</v>
      </c>
      <c r="E42" s="60">
        <f>E43+E49+E55+E61</f>
        <v>14503.39</v>
      </c>
      <c r="F42" s="61">
        <v>0.195</v>
      </c>
      <c r="G42" s="61">
        <v>1</v>
      </c>
      <c r="H42" s="60">
        <f aca="true" t="shared" si="9" ref="H42:AE42">H43+H49+H55+H61</f>
        <v>3693.6</v>
      </c>
      <c r="I42" s="60">
        <f t="shared" si="9"/>
        <v>3693.6</v>
      </c>
      <c r="J42" s="60">
        <f t="shared" si="9"/>
        <v>877.53</v>
      </c>
      <c r="K42" s="60">
        <f t="shared" si="9"/>
        <v>877.53</v>
      </c>
      <c r="L42" s="60">
        <f t="shared" si="9"/>
        <v>0</v>
      </c>
      <c r="M42" s="60">
        <f t="shared" si="9"/>
        <v>0</v>
      </c>
      <c r="N42" s="60">
        <f t="shared" si="9"/>
        <v>9932.26</v>
      </c>
      <c r="O42" s="60">
        <f t="shared" si="9"/>
        <v>9932.26</v>
      </c>
      <c r="P42" s="60">
        <f t="shared" si="9"/>
        <v>0</v>
      </c>
      <c r="Q42" s="60">
        <f t="shared" si="9"/>
        <v>0</v>
      </c>
      <c r="R42" s="60">
        <f t="shared" si="9"/>
        <v>0</v>
      </c>
      <c r="S42" s="60">
        <f t="shared" si="9"/>
        <v>0</v>
      </c>
      <c r="T42" s="60">
        <f t="shared" si="9"/>
        <v>1710.86</v>
      </c>
      <c r="U42" s="60">
        <f t="shared" si="9"/>
        <v>0</v>
      </c>
      <c r="V42" s="60">
        <f t="shared" si="9"/>
        <v>27.75</v>
      </c>
      <c r="W42" s="60">
        <f t="shared" si="9"/>
        <v>0</v>
      </c>
      <c r="X42" s="60">
        <f t="shared" si="9"/>
        <v>4000</v>
      </c>
      <c r="Y42" s="60">
        <f t="shared" si="9"/>
        <v>0</v>
      </c>
      <c r="Z42" s="60">
        <f t="shared" si="9"/>
        <v>16367</v>
      </c>
      <c r="AA42" s="60">
        <f t="shared" si="9"/>
        <v>0</v>
      </c>
      <c r="AB42" s="60">
        <f t="shared" si="9"/>
        <v>10000</v>
      </c>
      <c r="AC42" s="60">
        <f t="shared" si="9"/>
        <v>0</v>
      </c>
      <c r="AD42" s="60">
        <f>AD43+AD49+AD55+AD61</f>
        <v>27649.850000000002</v>
      </c>
      <c r="AE42" s="60">
        <f t="shared" si="9"/>
        <v>0</v>
      </c>
      <c r="AF42" s="66"/>
    </row>
    <row r="43" spans="1:32" s="12" customFormat="1" ht="68.25" customHeight="1">
      <c r="A43" s="75" t="s">
        <v>70</v>
      </c>
      <c r="B43" s="59">
        <f>B44</f>
        <v>19530.5</v>
      </c>
      <c r="C43" s="59">
        <f>C44</f>
        <v>2191.39</v>
      </c>
      <c r="D43" s="59">
        <f>D44</f>
        <v>2191.39</v>
      </c>
      <c r="E43" s="59">
        <f>E44</f>
        <v>2191.39</v>
      </c>
      <c r="F43" s="46">
        <v>0.11</v>
      </c>
      <c r="G43" s="46">
        <v>1</v>
      </c>
      <c r="H43" s="59">
        <f aca="true" t="shared" si="10" ref="H43:AE43">H44</f>
        <v>0</v>
      </c>
      <c r="I43" s="59">
        <f t="shared" si="10"/>
        <v>0</v>
      </c>
      <c r="J43" s="59">
        <f t="shared" si="10"/>
        <v>877.53</v>
      </c>
      <c r="K43" s="59">
        <f t="shared" si="10"/>
        <v>877.53</v>
      </c>
      <c r="L43" s="59">
        <f t="shared" si="10"/>
        <v>0</v>
      </c>
      <c r="M43" s="59">
        <f t="shared" si="10"/>
        <v>0</v>
      </c>
      <c r="N43" s="59">
        <f t="shared" si="10"/>
        <v>1313.8600000000001</v>
      </c>
      <c r="O43" s="59">
        <f t="shared" si="10"/>
        <v>1313.8600000000001</v>
      </c>
      <c r="P43" s="59">
        <f t="shared" si="10"/>
        <v>0</v>
      </c>
      <c r="Q43" s="59">
        <f t="shared" si="10"/>
        <v>0</v>
      </c>
      <c r="R43" s="59">
        <f t="shared" si="10"/>
        <v>0</v>
      </c>
      <c r="S43" s="59">
        <f t="shared" si="10"/>
        <v>0</v>
      </c>
      <c r="T43" s="59">
        <f t="shared" si="10"/>
        <v>1710.86</v>
      </c>
      <c r="U43" s="59">
        <f t="shared" si="10"/>
        <v>0</v>
      </c>
      <c r="V43" s="59">
        <f t="shared" si="10"/>
        <v>27.75</v>
      </c>
      <c r="W43" s="59">
        <f t="shared" si="10"/>
        <v>0</v>
      </c>
      <c r="X43" s="59">
        <f t="shared" si="10"/>
        <v>4000</v>
      </c>
      <c r="Y43" s="59">
        <f t="shared" si="10"/>
        <v>0</v>
      </c>
      <c r="Z43" s="59">
        <f t="shared" si="10"/>
        <v>11367</v>
      </c>
      <c r="AA43" s="59">
        <f t="shared" si="10"/>
        <v>0</v>
      </c>
      <c r="AB43" s="59">
        <f t="shared" si="10"/>
        <v>0</v>
      </c>
      <c r="AC43" s="59">
        <f t="shared" si="10"/>
        <v>0</v>
      </c>
      <c r="AD43" s="59">
        <f t="shared" si="10"/>
        <v>233.5</v>
      </c>
      <c r="AE43" s="59">
        <f t="shared" si="10"/>
        <v>0</v>
      </c>
      <c r="AF43" s="63"/>
    </row>
    <row r="44" spans="1:32" s="12" customFormat="1" ht="16.5" customHeight="1">
      <c r="A44" s="64" t="s">
        <v>33</v>
      </c>
      <c r="B44" s="59">
        <f>B46+B47</f>
        <v>19530.5</v>
      </c>
      <c r="C44" s="59">
        <f>C46+C47</f>
        <v>2191.39</v>
      </c>
      <c r="D44" s="59">
        <f>D46+D47</f>
        <v>2191.39</v>
      </c>
      <c r="E44" s="59">
        <f>E46+E47</f>
        <v>2191.39</v>
      </c>
      <c r="F44" s="46">
        <v>0.11</v>
      </c>
      <c r="G44" s="46">
        <v>1</v>
      </c>
      <c r="H44" s="59">
        <f aca="true" t="shared" si="11" ref="H44:AE44">H46+H47</f>
        <v>0</v>
      </c>
      <c r="I44" s="59">
        <f t="shared" si="11"/>
        <v>0</v>
      </c>
      <c r="J44" s="59">
        <f t="shared" si="11"/>
        <v>877.53</v>
      </c>
      <c r="K44" s="59">
        <f t="shared" si="11"/>
        <v>877.53</v>
      </c>
      <c r="L44" s="59">
        <f t="shared" si="11"/>
        <v>0</v>
      </c>
      <c r="M44" s="59">
        <f t="shared" si="11"/>
        <v>0</v>
      </c>
      <c r="N44" s="59">
        <f t="shared" si="11"/>
        <v>1313.8600000000001</v>
      </c>
      <c r="O44" s="59">
        <f t="shared" si="11"/>
        <v>1313.8600000000001</v>
      </c>
      <c r="P44" s="59">
        <f t="shared" si="11"/>
        <v>0</v>
      </c>
      <c r="Q44" s="59">
        <f t="shared" si="11"/>
        <v>0</v>
      </c>
      <c r="R44" s="59">
        <f t="shared" si="11"/>
        <v>0</v>
      </c>
      <c r="S44" s="59">
        <f t="shared" si="11"/>
        <v>0</v>
      </c>
      <c r="T44" s="59">
        <f t="shared" si="11"/>
        <v>1710.86</v>
      </c>
      <c r="U44" s="59">
        <f t="shared" si="11"/>
        <v>0</v>
      </c>
      <c r="V44" s="59">
        <f t="shared" si="11"/>
        <v>27.75</v>
      </c>
      <c r="W44" s="59">
        <f t="shared" si="11"/>
        <v>0</v>
      </c>
      <c r="X44" s="59">
        <f t="shared" si="11"/>
        <v>4000</v>
      </c>
      <c r="Y44" s="59">
        <f t="shared" si="11"/>
        <v>0</v>
      </c>
      <c r="Z44" s="59">
        <f t="shared" si="11"/>
        <v>11367</v>
      </c>
      <c r="AA44" s="59">
        <f t="shared" si="11"/>
        <v>0</v>
      </c>
      <c r="AB44" s="59">
        <f t="shared" si="11"/>
        <v>0</v>
      </c>
      <c r="AC44" s="59">
        <f t="shared" si="11"/>
        <v>0</v>
      </c>
      <c r="AD44" s="59">
        <f t="shared" si="11"/>
        <v>233.5</v>
      </c>
      <c r="AE44" s="59">
        <f t="shared" si="11"/>
        <v>0</v>
      </c>
      <c r="AF44" s="111" t="s">
        <v>86</v>
      </c>
    </row>
    <row r="45" spans="1:32" s="12" customFormat="1" ht="15.75">
      <c r="A45" s="62" t="s">
        <v>26</v>
      </c>
      <c r="B45" s="59">
        <v>0</v>
      </c>
      <c r="C45" s="59">
        <v>0</v>
      </c>
      <c r="D45" s="59">
        <f>E45</f>
        <v>0</v>
      </c>
      <c r="E45" s="59">
        <v>0</v>
      </c>
      <c r="F45" s="46">
        <v>0</v>
      </c>
      <c r="G45" s="46">
        <v>0</v>
      </c>
      <c r="H45" s="60">
        <v>0</v>
      </c>
      <c r="I45" s="60">
        <v>0</v>
      </c>
      <c r="J45" s="60">
        <v>0</v>
      </c>
      <c r="K45" s="60">
        <v>0</v>
      </c>
      <c r="L45" s="60">
        <v>0</v>
      </c>
      <c r="M45" s="60">
        <v>0</v>
      </c>
      <c r="N45" s="60">
        <v>0</v>
      </c>
      <c r="O45" s="60">
        <v>0</v>
      </c>
      <c r="P45" s="60">
        <v>0</v>
      </c>
      <c r="Q45" s="60">
        <v>0</v>
      </c>
      <c r="R45" s="60">
        <v>0</v>
      </c>
      <c r="S45" s="60">
        <v>0</v>
      </c>
      <c r="T45" s="60">
        <v>0</v>
      </c>
      <c r="U45" s="60">
        <v>0</v>
      </c>
      <c r="V45" s="60">
        <v>0</v>
      </c>
      <c r="W45" s="60">
        <v>0</v>
      </c>
      <c r="X45" s="60">
        <v>0</v>
      </c>
      <c r="Y45" s="60">
        <v>0</v>
      </c>
      <c r="Z45" s="60">
        <v>0</v>
      </c>
      <c r="AA45" s="60">
        <v>0</v>
      </c>
      <c r="AB45" s="60">
        <v>0</v>
      </c>
      <c r="AC45" s="60">
        <v>0</v>
      </c>
      <c r="AD45" s="60">
        <v>0</v>
      </c>
      <c r="AE45" s="60">
        <v>0</v>
      </c>
      <c r="AF45" s="112"/>
    </row>
    <row r="46" spans="1:32" s="12" customFormat="1" ht="15.75">
      <c r="A46" s="62" t="s">
        <v>24</v>
      </c>
      <c r="B46" s="59">
        <f>H46+J46+L46+N46+P46+R46+T46+V46+X46+Z46+AB46+AD46</f>
        <v>17367</v>
      </c>
      <c r="C46" s="59">
        <f>H46+J46+L46+N46</f>
        <v>1972.25</v>
      </c>
      <c r="D46" s="59">
        <f>E46</f>
        <v>1972.25</v>
      </c>
      <c r="E46" s="59">
        <f>I46+K46+M46+O46+Q46+S46+U46+W46+Y46+AA46+AC46+AE46</f>
        <v>1972.25</v>
      </c>
      <c r="F46" s="46">
        <v>0.11</v>
      </c>
      <c r="G46" s="46">
        <v>1</v>
      </c>
      <c r="H46" s="60">
        <v>0</v>
      </c>
      <c r="I46" s="60">
        <v>0</v>
      </c>
      <c r="J46" s="60">
        <v>789.78</v>
      </c>
      <c r="K46" s="60">
        <v>789.78</v>
      </c>
      <c r="L46" s="60">
        <v>0</v>
      </c>
      <c r="M46" s="60">
        <v>0</v>
      </c>
      <c r="N46" s="60">
        <v>1182.47</v>
      </c>
      <c r="O46" s="60">
        <v>1182.47</v>
      </c>
      <c r="P46" s="60">
        <v>0</v>
      </c>
      <c r="Q46" s="60">
        <v>0</v>
      </c>
      <c r="R46" s="60">
        <v>0</v>
      </c>
      <c r="S46" s="60">
        <v>0</v>
      </c>
      <c r="T46" s="60">
        <v>0</v>
      </c>
      <c r="U46" s="60">
        <v>0</v>
      </c>
      <c r="V46" s="60">
        <v>27.75</v>
      </c>
      <c r="W46" s="60">
        <v>0</v>
      </c>
      <c r="X46" s="60">
        <v>4000</v>
      </c>
      <c r="Y46" s="60">
        <v>0</v>
      </c>
      <c r="Z46" s="60">
        <v>11367</v>
      </c>
      <c r="AA46" s="60">
        <v>0</v>
      </c>
      <c r="AB46" s="60">
        <v>0</v>
      </c>
      <c r="AC46" s="60">
        <v>0</v>
      </c>
      <c r="AD46" s="60">
        <v>0</v>
      </c>
      <c r="AE46" s="60">
        <v>0</v>
      </c>
      <c r="AF46" s="112"/>
    </row>
    <row r="47" spans="1:32" s="12" customFormat="1" ht="15.75">
      <c r="A47" s="62" t="s">
        <v>25</v>
      </c>
      <c r="B47" s="59">
        <f>H47+J47+L47+N47+P47+R47+T47+V47+X47+Z47+AB47+AD47</f>
        <v>2163.5</v>
      </c>
      <c r="C47" s="59">
        <f>H47+J47+L47+N47</f>
        <v>219.14</v>
      </c>
      <c r="D47" s="59">
        <f>E47</f>
        <v>219.14</v>
      </c>
      <c r="E47" s="59">
        <f>I47+K47+M47+O47+Q47+S47+U47+W47+Y47+AA47+AC47+AE47</f>
        <v>219.14</v>
      </c>
      <c r="F47" s="46">
        <v>0.1</v>
      </c>
      <c r="G47" s="46">
        <v>1</v>
      </c>
      <c r="H47" s="60">
        <v>0</v>
      </c>
      <c r="I47" s="60">
        <v>0</v>
      </c>
      <c r="J47" s="60">
        <v>87.75</v>
      </c>
      <c r="K47" s="60">
        <v>87.75</v>
      </c>
      <c r="L47" s="60">
        <v>0</v>
      </c>
      <c r="M47" s="60">
        <v>0</v>
      </c>
      <c r="N47" s="60">
        <v>131.39</v>
      </c>
      <c r="O47" s="60">
        <v>131.39</v>
      </c>
      <c r="P47" s="60">
        <v>0</v>
      </c>
      <c r="Q47" s="60">
        <v>0</v>
      </c>
      <c r="R47" s="60">
        <v>0</v>
      </c>
      <c r="S47" s="60">
        <v>0</v>
      </c>
      <c r="T47" s="60">
        <v>1710.86</v>
      </c>
      <c r="U47" s="60">
        <v>0</v>
      </c>
      <c r="V47" s="60">
        <v>0</v>
      </c>
      <c r="W47" s="60">
        <v>0</v>
      </c>
      <c r="X47" s="60">
        <v>0</v>
      </c>
      <c r="Y47" s="60">
        <v>0</v>
      </c>
      <c r="Z47" s="60">
        <v>0</v>
      </c>
      <c r="AA47" s="60">
        <v>0</v>
      </c>
      <c r="AB47" s="60">
        <v>0</v>
      </c>
      <c r="AC47" s="60">
        <v>0</v>
      </c>
      <c r="AD47" s="60">
        <v>233.5</v>
      </c>
      <c r="AE47" s="60">
        <v>0</v>
      </c>
      <c r="AF47" s="112"/>
    </row>
    <row r="48" spans="1:32" s="12" customFormat="1" ht="15.75">
      <c r="A48" s="62" t="s">
        <v>78</v>
      </c>
      <c r="B48" s="59">
        <v>0</v>
      </c>
      <c r="C48" s="59">
        <v>0</v>
      </c>
      <c r="D48" s="59">
        <f>E48</f>
        <v>0</v>
      </c>
      <c r="E48" s="59">
        <v>0</v>
      </c>
      <c r="F48" s="46">
        <v>0</v>
      </c>
      <c r="G48" s="46">
        <v>0</v>
      </c>
      <c r="H48" s="60">
        <v>0</v>
      </c>
      <c r="I48" s="60">
        <v>0</v>
      </c>
      <c r="J48" s="60">
        <v>0</v>
      </c>
      <c r="K48" s="60">
        <v>0</v>
      </c>
      <c r="L48" s="60">
        <v>0</v>
      </c>
      <c r="M48" s="60">
        <v>0</v>
      </c>
      <c r="N48" s="60">
        <v>0</v>
      </c>
      <c r="O48" s="60">
        <v>0</v>
      </c>
      <c r="P48" s="60">
        <v>0</v>
      </c>
      <c r="Q48" s="60">
        <v>0</v>
      </c>
      <c r="R48" s="60">
        <v>0</v>
      </c>
      <c r="S48" s="60">
        <v>0</v>
      </c>
      <c r="T48" s="60">
        <v>0</v>
      </c>
      <c r="U48" s="60">
        <v>0</v>
      </c>
      <c r="V48" s="60">
        <v>0</v>
      </c>
      <c r="W48" s="60">
        <v>0</v>
      </c>
      <c r="X48" s="60">
        <v>0</v>
      </c>
      <c r="Y48" s="60">
        <v>0</v>
      </c>
      <c r="Z48" s="60">
        <v>0</v>
      </c>
      <c r="AA48" s="60">
        <v>0</v>
      </c>
      <c r="AB48" s="60">
        <v>0</v>
      </c>
      <c r="AC48" s="60">
        <v>0</v>
      </c>
      <c r="AD48" s="60">
        <v>0</v>
      </c>
      <c r="AE48" s="60">
        <v>0</v>
      </c>
      <c r="AF48" s="113"/>
    </row>
    <row r="49" spans="1:32" s="12" customFormat="1" ht="54" customHeight="1">
      <c r="A49" s="75" t="s">
        <v>64</v>
      </c>
      <c r="B49" s="59">
        <f>B50</f>
        <v>53487.53</v>
      </c>
      <c r="C49" s="59">
        <f>C50</f>
        <v>12312</v>
      </c>
      <c r="D49" s="59">
        <f>D50</f>
        <v>12312</v>
      </c>
      <c r="E49" s="59">
        <f>E50</f>
        <v>12312</v>
      </c>
      <c r="F49" s="46">
        <v>0.23</v>
      </c>
      <c r="G49" s="46">
        <v>1</v>
      </c>
      <c r="H49" s="59">
        <f aca="true" t="shared" si="12" ref="H49:AE49">H50</f>
        <v>3693.6</v>
      </c>
      <c r="I49" s="59">
        <f t="shared" si="12"/>
        <v>3693.6</v>
      </c>
      <c r="J49" s="59">
        <f t="shared" si="12"/>
        <v>0</v>
      </c>
      <c r="K49" s="59">
        <f t="shared" si="12"/>
        <v>0</v>
      </c>
      <c r="L49" s="59">
        <f t="shared" si="12"/>
        <v>0</v>
      </c>
      <c r="M49" s="59">
        <f t="shared" si="12"/>
        <v>0</v>
      </c>
      <c r="N49" s="59">
        <f t="shared" si="12"/>
        <v>8618.4</v>
      </c>
      <c r="O49" s="59">
        <f t="shared" si="12"/>
        <v>8618.4</v>
      </c>
      <c r="P49" s="59">
        <f t="shared" si="12"/>
        <v>0</v>
      </c>
      <c r="Q49" s="59">
        <f t="shared" si="12"/>
        <v>0</v>
      </c>
      <c r="R49" s="59">
        <f t="shared" si="12"/>
        <v>0</v>
      </c>
      <c r="S49" s="59">
        <f t="shared" si="12"/>
        <v>0</v>
      </c>
      <c r="T49" s="59">
        <f t="shared" si="12"/>
        <v>0</v>
      </c>
      <c r="U49" s="59">
        <f t="shared" si="12"/>
        <v>0</v>
      </c>
      <c r="V49" s="59">
        <f t="shared" si="12"/>
        <v>0</v>
      </c>
      <c r="W49" s="59">
        <f t="shared" si="12"/>
        <v>0</v>
      </c>
      <c r="X49" s="59">
        <f t="shared" si="12"/>
        <v>0</v>
      </c>
      <c r="Y49" s="59">
        <f t="shared" si="12"/>
        <v>0</v>
      </c>
      <c r="Z49" s="59">
        <f t="shared" si="12"/>
        <v>5000</v>
      </c>
      <c r="AA49" s="59">
        <f t="shared" si="12"/>
        <v>0</v>
      </c>
      <c r="AB49" s="59">
        <f t="shared" si="12"/>
        <v>10000</v>
      </c>
      <c r="AC49" s="59">
        <f t="shared" si="12"/>
        <v>0</v>
      </c>
      <c r="AD49" s="59">
        <f t="shared" si="12"/>
        <v>26175.53</v>
      </c>
      <c r="AE49" s="59">
        <f t="shared" si="12"/>
        <v>0</v>
      </c>
      <c r="AF49" s="63"/>
    </row>
    <row r="50" spans="1:32" s="12" customFormat="1" ht="16.5" customHeight="1">
      <c r="A50" s="64" t="s">
        <v>33</v>
      </c>
      <c r="B50" s="59">
        <f>B52+B53</f>
        <v>53487.53</v>
      </c>
      <c r="C50" s="59">
        <f>C52+C53</f>
        <v>12312</v>
      </c>
      <c r="D50" s="59">
        <f>D52+D53</f>
        <v>12312</v>
      </c>
      <c r="E50" s="59">
        <f>E52+E53</f>
        <v>12312</v>
      </c>
      <c r="F50" s="46">
        <v>0.23</v>
      </c>
      <c r="G50" s="46">
        <v>1</v>
      </c>
      <c r="H50" s="59">
        <f aca="true" t="shared" si="13" ref="H50:AE50">H52+H53</f>
        <v>3693.6</v>
      </c>
      <c r="I50" s="59">
        <f t="shared" si="13"/>
        <v>3693.6</v>
      </c>
      <c r="J50" s="59">
        <f t="shared" si="13"/>
        <v>0</v>
      </c>
      <c r="K50" s="59">
        <f t="shared" si="13"/>
        <v>0</v>
      </c>
      <c r="L50" s="59">
        <f t="shared" si="13"/>
        <v>0</v>
      </c>
      <c r="M50" s="59">
        <f t="shared" si="13"/>
        <v>0</v>
      </c>
      <c r="N50" s="59">
        <f t="shared" si="13"/>
        <v>8618.4</v>
      </c>
      <c r="O50" s="59">
        <f t="shared" si="13"/>
        <v>8618.4</v>
      </c>
      <c r="P50" s="59">
        <f t="shared" si="13"/>
        <v>0</v>
      </c>
      <c r="Q50" s="59">
        <f t="shared" si="13"/>
        <v>0</v>
      </c>
      <c r="R50" s="59">
        <f t="shared" si="13"/>
        <v>0</v>
      </c>
      <c r="S50" s="59">
        <f t="shared" si="13"/>
        <v>0</v>
      </c>
      <c r="T50" s="59">
        <f t="shared" si="13"/>
        <v>0</v>
      </c>
      <c r="U50" s="59">
        <f t="shared" si="13"/>
        <v>0</v>
      </c>
      <c r="V50" s="59">
        <f t="shared" si="13"/>
        <v>0</v>
      </c>
      <c r="W50" s="59">
        <f t="shared" si="13"/>
        <v>0</v>
      </c>
      <c r="X50" s="59">
        <f t="shared" si="13"/>
        <v>0</v>
      </c>
      <c r="Y50" s="59">
        <f t="shared" si="13"/>
        <v>0</v>
      </c>
      <c r="Z50" s="59">
        <f t="shared" si="13"/>
        <v>5000</v>
      </c>
      <c r="AA50" s="59">
        <f t="shared" si="13"/>
        <v>0</v>
      </c>
      <c r="AB50" s="59">
        <f t="shared" si="13"/>
        <v>10000</v>
      </c>
      <c r="AC50" s="59">
        <f t="shared" si="13"/>
        <v>0</v>
      </c>
      <c r="AD50" s="59">
        <f t="shared" si="13"/>
        <v>26175.53</v>
      </c>
      <c r="AE50" s="59">
        <f t="shared" si="13"/>
        <v>0</v>
      </c>
      <c r="AF50" s="111" t="s">
        <v>87</v>
      </c>
    </row>
    <row r="51" spans="1:32" s="12" customFormat="1" ht="15.75">
      <c r="A51" s="62" t="s">
        <v>26</v>
      </c>
      <c r="B51" s="59">
        <v>0</v>
      </c>
      <c r="C51" s="59">
        <v>0</v>
      </c>
      <c r="D51" s="59">
        <v>0</v>
      </c>
      <c r="E51" s="59">
        <v>0</v>
      </c>
      <c r="F51" s="46">
        <v>0</v>
      </c>
      <c r="G51" s="46">
        <v>0</v>
      </c>
      <c r="H51" s="60">
        <v>0</v>
      </c>
      <c r="I51" s="60">
        <v>0</v>
      </c>
      <c r="J51" s="60">
        <v>0</v>
      </c>
      <c r="K51" s="60">
        <v>0</v>
      </c>
      <c r="L51" s="60">
        <v>0</v>
      </c>
      <c r="M51" s="60">
        <v>0</v>
      </c>
      <c r="N51" s="60">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112"/>
    </row>
    <row r="52" spans="1:32" s="12" customFormat="1" ht="15.75">
      <c r="A52" s="62" t="s">
        <v>24</v>
      </c>
      <c r="B52" s="59">
        <v>0</v>
      </c>
      <c r="C52" s="59">
        <v>0</v>
      </c>
      <c r="D52" s="59">
        <v>0</v>
      </c>
      <c r="E52" s="59">
        <v>0</v>
      </c>
      <c r="F52" s="46">
        <v>0</v>
      </c>
      <c r="G52" s="46">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112"/>
    </row>
    <row r="53" spans="1:32" s="12" customFormat="1" ht="15.75">
      <c r="A53" s="62" t="s">
        <v>25</v>
      </c>
      <c r="B53" s="59">
        <f>H53+J53+L53+N53+P53+R53+T53+V53+X53+Z53+AB53+AD53</f>
        <v>53487.53</v>
      </c>
      <c r="C53" s="59">
        <f>H53+J53+L53+N53</f>
        <v>12312</v>
      </c>
      <c r="D53" s="59">
        <f>E53</f>
        <v>12312</v>
      </c>
      <c r="E53" s="59">
        <f>I53+K53+M53+O53</f>
        <v>12312</v>
      </c>
      <c r="F53" s="46">
        <v>0.23</v>
      </c>
      <c r="G53" s="46">
        <v>1</v>
      </c>
      <c r="H53" s="60">
        <v>3693.6</v>
      </c>
      <c r="I53" s="60">
        <f>H53</f>
        <v>3693.6</v>
      </c>
      <c r="J53" s="60">
        <v>0</v>
      </c>
      <c r="K53" s="60">
        <v>0</v>
      </c>
      <c r="L53" s="60">
        <v>0</v>
      </c>
      <c r="M53" s="60">
        <v>0</v>
      </c>
      <c r="N53" s="60">
        <v>8618.4</v>
      </c>
      <c r="O53" s="60">
        <v>8618.4</v>
      </c>
      <c r="P53" s="60">
        <v>0</v>
      </c>
      <c r="Q53" s="60">
        <v>0</v>
      </c>
      <c r="R53" s="60">
        <v>0</v>
      </c>
      <c r="S53" s="60">
        <v>0</v>
      </c>
      <c r="T53" s="60">
        <v>0</v>
      </c>
      <c r="U53" s="60">
        <v>0</v>
      </c>
      <c r="V53" s="60">
        <v>0</v>
      </c>
      <c r="W53" s="60">
        <v>0</v>
      </c>
      <c r="X53" s="60">
        <v>0</v>
      </c>
      <c r="Y53" s="60">
        <v>0</v>
      </c>
      <c r="Z53" s="60">
        <v>5000</v>
      </c>
      <c r="AA53" s="60">
        <v>0</v>
      </c>
      <c r="AB53" s="60">
        <v>10000</v>
      </c>
      <c r="AC53" s="60">
        <v>0</v>
      </c>
      <c r="AD53" s="60">
        <v>26175.53</v>
      </c>
      <c r="AE53" s="60">
        <v>0</v>
      </c>
      <c r="AF53" s="112"/>
    </row>
    <row r="54" spans="1:32" s="12" customFormat="1" ht="16.5" customHeight="1">
      <c r="A54" s="62" t="s">
        <v>78</v>
      </c>
      <c r="B54" s="59">
        <v>0</v>
      </c>
      <c r="C54" s="59">
        <v>0</v>
      </c>
      <c r="D54" s="59">
        <v>0</v>
      </c>
      <c r="E54" s="59">
        <v>0</v>
      </c>
      <c r="F54" s="46">
        <v>0</v>
      </c>
      <c r="G54" s="46">
        <v>0</v>
      </c>
      <c r="H54" s="60">
        <v>0</v>
      </c>
      <c r="I54" s="60">
        <v>0</v>
      </c>
      <c r="J54" s="60">
        <v>0</v>
      </c>
      <c r="K54" s="60">
        <v>0</v>
      </c>
      <c r="L54" s="60">
        <v>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113"/>
    </row>
    <row r="55" spans="1:32" s="67" customFormat="1" ht="64.5" customHeight="1">
      <c r="A55" s="74" t="s">
        <v>79</v>
      </c>
      <c r="B55" s="59">
        <f>B56</f>
        <v>22.83</v>
      </c>
      <c r="C55" s="59">
        <f>C56</f>
        <v>0</v>
      </c>
      <c r="D55" s="59">
        <f>D56</f>
        <v>0</v>
      </c>
      <c r="E55" s="59">
        <f>E56</f>
        <v>0</v>
      </c>
      <c r="F55" s="61">
        <v>0</v>
      </c>
      <c r="G55" s="61">
        <v>0</v>
      </c>
      <c r="H55" s="59">
        <f aca="true" t="shared" si="14" ref="H55:AE55">H56</f>
        <v>0</v>
      </c>
      <c r="I55" s="59">
        <f t="shared" si="14"/>
        <v>0</v>
      </c>
      <c r="J55" s="59">
        <f t="shared" si="14"/>
        <v>0</v>
      </c>
      <c r="K55" s="59">
        <f t="shared" si="14"/>
        <v>0</v>
      </c>
      <c r="L55" s="59">
        <f t="shared" si="14"/>
        <v>0</v>
      </c>
      <c r="M55" s="59">
        <f t="shared" si="14"/>
        <v>0</v>
      </c>
      <c r="N55" s="59">
        <f t="shared" si="14"/>
        <v>0</v>
      </c>
      <c r="O55" s="59">
        <f t="shared" si="14"/>
        <v>0</v>
      </c>
      <c r="P55" s="59">
        <f t="shared" si="14"/>
        <v>0</v>
      </c>
      <c r="Q55" s="59">
        <f t="shared" si="14"/>
        <v>0</v>
      </c>
      <c r="R55" s="59">
        <f t="shared" si="14"/>
        <v>0</v>
      </c>
      <c r="S55" s="59">
        <f t="shared" si="14"/>
        <v>0</v>
      </c>
      <c r="T55" s="59">
        <f t="shared" si="14"/>
        <v>0</v>
      </c>
      <c r="U55" s="59">
        <f t="shared" si="14"/>
        <v>0</v>
      </c>
      <c r="V55" s="59">
        <f t="shared" si="14"/>
        <v>0</v>
      </c>
      <c r="W55" s="59">
        <f t="shared" si="14"/>
        <v>0</v>
      </c>
      <c r="X55" s="59">
        <f t="shared" si="14"/>
        <v>0</v>
      </c>
      <c r="Y55" s="59">
        <f t="shared" si="14"/>
        <v>0</v>
      </c>
      <c r="Z55" s="59">
        <f t="shared" si="14"/>
        <v>0</v>
      </c>
      <c r="AA55" s="59">
        <f t="shared" si="14"/>
        <v>0</v>
      </c>
      <c r="AB55" s="59">
        <f t="shared" si="14"/>
        <v>0</v>
      </c>
      <c r="AC55" s="59">
        <f t="shared" si="14"/>
        <v>0</v>
      </c>
      <c r="AD55" s="59">
        <f t="shared" si="14"/>
        <v>22.83</v>
      </c>
      <c r="AE55" s="59">
        <f t="shared" si="14"/>
        <v>0</v>
      </c>
      <c r="AF55" s="63"/>
    </row>
    <row r="56" spans="1:32" s="67" customFormat="1" ht="20.25" customHeight="1">
      <c r="A56" s="64" t="s">
        <v>33</v>
      </c>
      <c r="B56" s="59">
        <f>B57+B58+B59+B60</f>
        <v>22.83</v>
      </c>
      <c r="C56" s="59">
        <f>C57+C58+C59+C60</f>
        <v>0</v>
      </c>
      <c r="D56" s="59">
        <f>D57+D58+D59+D60</f>
        <v>0</v>
      </c>
      <c r="E56" s="59">
        <f>E57+E58+E59+E60</f>
        <v>0</v>
      </c>
      <c r="F56" s="61">
        <v>0</v>
      </c>
      <c r="G56" s="61">
        <v>0</v>
      </c>
      <c r="H56" s="59">
        <f aca="true" t="shared" si="15" ref="H56:AE56">H57+H58+H59+H60</f>
        <v>0</v>
      </c>
      <c r="I56" s="59">
        <f t="shared" si="15"/>
        <v>0</v>
      </c>
      <c r="J56" s="59">
        <f t="shared" si="15"/>
        <v>0</v>
      </c>
      <c r="K56" s="59">
        <f t="shared" si="15"/>
        <v>0</v>
      </c>
      <c r="L56" s="59">
        <f t="shared" si="15"/>
        <v>0</v>
      </c>
      <c r="M56" s="59">
        <f t="shared" si="15"/>
        <v>0</v>
      </c>
      <c r="N56" s="59">
        <f t="shared" si="15"/>
        <v>0</v>
      </c>
      <c r="O56" s="59">
        <f t="shared" si="15"/>
        <v>0</v>
      </c>
      <c r="P56" s="59">
        <f t="shared" si="15"/>
        <v>0</v>
      </c>
      <c r="Q56" s="59">
        <f t="shared" si="15"/>
        <v>0</v>
      </c>
      <c r="R56" s="59">
        <f t="shared" si="15"/>
        <v>0</v>
      </c>
      <c r="S56" s="59">
        <f t="shared" si="15"/>
        <v>0</v>
      </c>
      <c r="T56" s="59">
        <f t="shared" si="15"/>
        <v>0</v>
      </c>
      <c r="U56" s="59">
        <f t="shared" si="15"/>
        <v>0</v>
      </c>
      <c r="V56" s="59">
        <f t="shared" si="15"/>
        <v>0</v>
      </c>
      <c r="W56" s="59">
        <f t="shared" si="15"/>
        <v>0</v>
      </c>
      <c r="X56" s="59">
        <f t="shared" si="15"/>
        <v>0</v>
      </c>
      <c r="Y56" s="59">
        <f t="shared" si="15"/>
        <v>0</v>
      </c>
      <c r="Z56" s="59">
        <f t="shared" si="15"/>
        <v>0</v>
      </c>
      <c r="AA56" s="59">
        <f t="shared" si="15"/>
        <v>0</v>
      </c>
      <c r="AB56" s="59">
        <f t="shared" si="15"/>
        <v>0</v>
      </c>
      <c r="AC56" s="59">
        <f t="shared" si="15"/>
        <v>0</v>
      </c>
      <c r="AD56" s="59">
        <f t="shared" si="15"/>
        <v>22.83</v>
      </c>
      <c r="AE56" s="59">
        <f t="shared" si="15"/>
        <v>0</v>
      </c>
      <c r="AF56" s="102" t="s">
        <v>92</v>
      </c>
    </row>
    <row r="57" spans="1:32" s="67" customFormat="1" ht="18" customHeight="1">
      <c r="A57" s="62" t="s">
        <v>26</v>
      </c>
      <c r="B57" s="59">
        <f>H57+J57+L57+N57+P57+R57+T57+V57+X57+Z57+AB57+AD57</f>
        <v>0</v>
      </c>
      <c r="C57" s="60">
        <f>H57+J57+L57</f>
        <v>0</v>
      </c>
      <c r="D57" s="59">
        <f>E57</f>
        <v>0</v>
      </c>
      <c r="E57" s="60">
        <f>I57+K57+M57</f>
        <v>0</v>
      </c>
      <c r="F57" s="61">
        <v>0</v>
      </c>
      <c r="G57" s="61">
        <v>0</v>
      </c>
      <c r="H57" s="59">
        <f>H58+H59+H60+H67</f>
        <v>0</v>
      </c>
      <c r="I57" s="60">
        <v>0</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60">
        <v>0</v>
      </c>
      <c r="AB57" s="60">
        <v>0</v>
      </c>
      <c r="AC57" s="60">
        <v>0</v>
      </c>
      <c r="AD57" s="60">
        <v>0</v>
      </c>
      <c r="AE57" s="60">
        <v>0</v>
      </c>
      <c r="AF57" s="114"/>
    </row>
    <row r="58" spans="1:32" s="67" customFormat="1" ht="19.5" customHeight="1">
      <c r="A58" s="62" t="s">
        <v>24</v>
      </c>
      <c r="B58" s="59">
        <f>H58+J58+L58+N58+P58+R58+T58+V58+X58+Z58+AB58+AD58</f>
        <v>0</v>
      </c>
      <c r="C58" s="60">
        <f>H58+J58+L58</f>
        <v>0</v>
      </c>
      <c r="D58" s="59">
        <f>E58</f>
        <v>0</v>
      </c>
      <c r="E58" s="60">
        <f>I58+K58+M58</f>
        <v>0</v>
      </c>
      <c r="F58" s="61">
        <v>0</v>
      </c>
      <c r="G58" s="61">
        <v>0</v>
      </c>
      <c r="H58" s="59">
        <f>H59+H60+H67+H68</f>
        <v>0</v>
      </c>
      <c r="I58" s="60">
        <v>0</v>
      </c>
      <c r="J58" s="60">
        <v>0</v>
      </c>
      <c r="K58" s="60">
        <v>0</v>
      </c>
      <c r="L58" s="60">
        <v>0</v>
      </c>
      <c r="M58" s="60">
        <v>0</v>
      </c>
      <c r="N58" s="60">
        <v>0</v>
      </c>
      <c r="O58" s="60">
        <v>0</v>
      </c>
      <c r="P58" s="60">
        <v>0</v>
      </c>
      <c r="Q58" s="60">
        <v>0</v>
      </c>
      <c r="R58" s="60">
        <v>0</v>
      </c>
      <c r="S58" s="60">
        <v>0</v>
      </c>
      <c r="T58" s="60">
        <v>0</v>
      </c>
      <c r="U58" s="60">
        <v>0</v>
      </c>
      <c r="V58" s="60">
        <v>0</v>
      </c>
      <c r="W58" s="60">
        <v>0</v>
      </c>
      <c r="X58" s="60">
        <v>0</v>
      </c>
      <c r="Y58" s="60">
        <v>0</v>
      </c>
      <c r="Z58" s="60">
        <v>0</v>
      </c>
      <c r="AA58" s="60">
        <v>0</v>
      </c>
      <c r="AB58" s="60">
        <v>0</v>
      </c>
      <c r="AC58" s="60">
        <v>0</v>
      </c>
      <c r="AD58" s="60">
        <v>0</v>
      </c>
      <c r="AE58" s="60">
        <v>0</v>
      </c>
      <c r="AF58" s="114"/>
    </row>
    <row r="59" spans="1:32" s="67" customFormat="1" ht="16.5" customHeight="1">
      <c r="A59" s="62" t="s">
        <v>25</v>
      </c>
      <c r="B59" s="59">
        <f>H59+J59+L59+N59+P59+R59+T59+V59+X59+Z59+AB59+AD59</f>
        <v>0</v>
      </c>
      <c r="C59" s="60">
        <f>H59+J59+L59</f>
        <v>0</v>
      </c>
      <c r="D59" s="59">
        <f>E59</f>
        <v>0</v>
      </c>
      <c r="E59" s="60">
        <f>I59+K59+M59</f>
        <v>0</v>
      </c>
      <c r="F59" s="61">
        <v>0</v>
      </c>
      <c r="G59" s="61">
        <v>0</v>
      </c>
      <c r="H59" s="59">
        <f>H60+H67+H68+H69</f>
        <v>0</v>
      </c>
      <c r="I59" s="60">
        <v>0</v>
      </c>
      <c r="J59" s="60">
        <v>0</v>
      </c>
      <c r="K59" s="60">
        <v>0</v>
      </c>
      <c r="L59" s="60">
        <v>0</v>
      </c>
      <c r="M59" s="60">
        <v>0</v>
      </c>
      <c r="N59" s="60">
        <v>0</v>
      </c>
      <c r="O59" s="60">
        <v>0</v>
      </c>
      <c r="P59" s="60">
        <v>0</v>
      </c>
      <c r="Q59" s="60">
        <v>0</v>
      </c>
      <c r="R59" s="60">
        <v>0</v>
      </c>
      <c r="S59" s="60">
        <v>0</v>
      </c>
      <c r="T59" s="60">
        <v>0</v>
      </c>
      <c r="U59" s="60">
        <v>0</v>
      </c>
      <c r="V59" s="60">
        <v>0</v>
      </c>
      <c r="W59" s="60">
        <v>0</v>
      </c>
      <c r="X59" s="60">
        <v>0</v>
      </c>
      <c r="Y59" s="60">
        <v>0</v>
      </c>
      <c r="Z59" s="60">
        <v>0</v>
      </c>
      <c r="AA59" s="60">
        <v>0</v>
      </c>
      <c r="AB59" s="60">
        <v>0</v>
      </c>
      <c r="AC59" s="60">
        <v>0</v>
      </c>
      <c r="AD59" s="60">
        <v>0</v>
      </c>
      <c r="AE59" s="60">
        <v>0</v>
      </c>
      <c r="AF59" s="114"/>
    </row>
    <row r="60" spans="1:32" s="67" customFormat="1" ht="17.25" customHeight="1">
      <c r="A60" s="62" t="s">
        <v>78</v>
      </c>
      <c r="B60" s="59">
        <f>H60+J60+L60+N60+P60+R60+T60+V60+X60+Z60+AB60+AD60</f>
        <v>22.83</v>
      </c>
      <c r="C60" s="60">
        <f>H60+J60+L60</f>
        <v>0</v>
      </c>
      <c r="D60" s="59">
        <f>E60</f>
        <v>0</v>
      </c>
      <c r="E60" s="60">
        <f>I60+K60+M60</f>
        <v>0</v>
      </c>
      <c r="F60" s="61">
        <v>0</v>
      </c>
      <c r="G60" s="61">
        <v>0</v>
      </c>
      <c r="H60" s="59">
        <f>H67+H68+H69+H70</f>
        <v>0</v>
      </c>
      <c r="I60" s="60">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60">
        <v>0</v>
      </c>
      <c r="AD60" s="60">
        <v>22.83</v>
      </c>
      <c r="AE60" s="60">
        <v>0</v>
      </c>
      <c r="AF60" s="115"/>
    </row>
    <row r="61" spans="1:32" s="67" customFormat="1" ht="36" customHeight="1">
      <c r="A61" s="74" t="s">
        <v>90</v>
      </c>
      <c r="B61" s="59">
        <f>B62</f>
        <v>1217.99</v>
      </c>
      <c r="C61" s="59">
        <f>C62</f>
        <v>0</v>
      </c>
      <c r="D61" s="59">
        <f>D62</f>
        <v>0</v>
      </c>
      <c r="E61" s="59">
        <f>E62</f>
        <v>0</v>
      </c>
      <c r="F61" s="61">
        <v>0</v>
      </c>
      <c r="G61" s="61">
        <v>0</v>
      </c>
      <c r="H61" s="59">
        <f aca="true" t="shared" si="16" ref="H61:AE61">H62</f>
        <v>0</v>
      </c>
      <c r="I61" s="59">
        <f t="shared" si="16"/>
        <v>0</v>
      </c>
      <c r="J61" s="59">
        <f t="shared" si="16"/>
        <v>0</v>
      </c>
      <c r="K61" s="59">
        <f t="shared" si="16"/>
        <v>0</v>
      </c>
      <c r="L61" s="59">
        <f t="shared" si="16"/>
        <v>0</v>
      </c>
      <c r="M61" s="59">
        <f t="shared" si="16"/>
        <v>0</v>
      </c>
      <c r="N61" s="59">
        <f t="shared" si="16"/>
        <v>0</v>
      </c>
      <c r="O61" s="59">
        <f t="shared" si="16"/>
        <v>0</v>
      </c>
      <c r="P61" s="59">
        <f t="shared" si="16"/>
        <v>0</v>
      </c>
      <c r="Q61" s="59">
        <f t="shared" si="16"/>
        <v>0</v>
      </c>
      <c r="R61" s="59">
        <f t="shared" si="16"/>
        <v>0</v>
      </c>
      <c r="S61" s="59">
        <f t="shared" si="16"/>
        <v>0</v>
      </c>
      <c r="T61" s="59">
        <f t="shared" si="16"/>
        <v>0</v>
      </c>
      <c r="U61" s="59">
        <f t="shared" si="16"/>
        <v>0</v>
      </c>
      <c r="V61" s="59">
        <f t="shared" si="16"/>
        <v>0</v>
      </c>
      <c r="W61" s="59">
        <f t="shared" si="16"/>
        <v>0</v>
      </c>
      <c r="X61" s="59">
        <f t="shared" si="16"/>
        <v>0</v>
      </c>
      <c r="Y61" s="59">
        <f t="shared" si="16"/>
        <v>0</v>
      </c>
      <c r="Z61" s="59">
        <f t="shared" si="16"/>
        <v>0</v>
      </c>
      <c r="AA61" s="59">
        <f t="shared" si="16"/>
        <v>0</v>
      </c>
      <c r="AB61" s="59">
        <f t="shared" si="16"/>
        <v>0</v>
      </c>
      <c r="AC61" s="59">
        <f t="shared" si="16"/>
        <v>0</v>
      </c>
      <c r="AD61" s="59">
        <f t="shared" si="16"/>
        <v>1217.99</v>
      </c>
      <c r="AE61" s="59">
        <f t="shared" si="16"/>
        <v>0</v>
      </c>
      <c r="AF61" s="116" t="s">
        <v>91</v>
      </c>
    </row>
    <row r="62" spans="1:32" s="67" customFormat="1" ht="17.25" customHeight="1">
      <c r="A62" s="64" t="s">
        <v>33</v>
      </c>
      <c r="B62" s="59">
        <f>B63+B64+B65+B66</f>
        <v>1217.99</v>
      </c>
      <c r="C62" s="59">
        <f>C63+C64+C65+C66</f>
        <v>0</v>
      </c>
      <c r="D62" s="59">
        <f>D63+D64+D65+D66</f>
        <v>0</v>
      </c>
      <c r="E62" s="59">
        <f>E63+E64+E65+E66</f>
        <v>0</v>
      </c>
      <c r="F62" s="61">
        <v>0</v>
      </c>
      <c r="G62" s="61">
        <v>0</v>
      </c>
      <c r="H62" s="59">
        <f aca="true" t="shared" si="17" ref="H62:AE62">H63+H64+H65+H66</f>
        <v>0</v>
      </c>
      <c r="I62" s="59">
        <f t="shared" si="17"/>
        <v>0</v>
      </c>
      <c r="J62" s="59">
        <f t="shared" si="17"/>
        <v>0</v>
      </c>
      <c r="K62" s="59">
        <f t="shared" si="17"/>
        <v>0</v>
      </c>
      <c r="L62" s="59">
        <f t="shared" si="17"/>
        <v>0</v>
      </c>
      <c r="M62" s="59">
        <f t="shared" si="17"/>
        <v>0</v>
      </c>
      <c r="N62" s="59">
        <f t="shared" si="17"/>
        <v>0</v>
      </c>
      <c r="O62" s="59">
        <f t="shared" si="17"/>
        <v>0</v>
      </c>
      <c r="P62" s="59">
        <f t="shared" si="17"/>
        <v>0</v>
      </c>
      <c r="Q62" s="59">
        <f t="shared" si="17"/>
        <v>0</v>
      </c>
      <c r="R62" s="59">
        <f t="shared" si="17"/>
        <v>0</v>
      </c>
      <c r="S62" s="59">
        <f t="shared" si="17"/>
        <v>0</v>
      </c>
      <c r="T62" s="59">
        <f t="shared" si="17"/>
        <v>0</v>
      </c>
      <c r="U62" s="59">
        <f t="shared" si="17"/>
        <v>0</v>
      </c>
      <c r="V62" s="59">
        <f t="shared" si="17"/>
        <v>0</v>
      </c>
      <c r="W62" s="59">
        <f t="shared" si="17"/>
        <v>0</v>
      </c>
      <c r="X62" s="59">
        <f t="shared" si="17"/>
        <v>0</v>
      </c>
      <c r="Y62" s="59">
        <f t="shared" si="17"/>
        <v>0</v>
      </c>
      <c r="Z62" s="59">
        <f t="shared" si="17"/>
        <v>0</v>
      </c>
      <c r="AA62" s="59">
        <f t="shared" si="17"/>
        <v>0</v>
      </c>
      <c r="AB62" s="59">
        <f t="shared" si="17"/>
        <v>0</v>
      </c>
      <c r="AC62" s="59">
        <f t="shared" si="17"/>
        <v>0</v>
      </c>
      <c r="AD62" s="59">
        <f t="shared" si="17"/>
        <v>1217.99</v>
      </c>
      <c r="AE62" s="59">
        <f t="shared" si="17"/>
        <v>0</v>
      </c>
      <c r="AF62" s="117"/>
    </row>
    <row r="63" spans="1:32" s="67" customFormat="1" ht="17.25" customHeight="1">
      <c r="A63" s="62" t="s">
        <v>26</v>
      </c>
      <c r="B63" s="59">
        <f>H63+J63+L63+N63+P63+R63+T63+V63+X63+Z63+AB63+AD63</f>
        <v>0</v>
      </c>
      <c r="C63" s="60">
        <f>H63+J63+L63</f>
        <v>0</v>
      </c>
      <c r="D63" s="59">
        <f>E63</f>
        <v>0</v>
      </c>
      <c r="E63" s="60">
        <f>I63+K63+M63</f>
        <v>0</v>
      </c>
      <c r="F63" s="61">
        <v>0</v>
      </c>
      <c r="G63" s="61">
        <v>0</v>
      </c>
      <c r="H63" s="59">
        <f>H64+H65+H66+H73</f>
        <v>0</v>
      </c>
      <c r="I63" s="60">
        <v>0</v>
      </c>
      <c r="J63" s="60">
        <v>0</v>
      </c>
      <c r="K63" s="60">
        <v>0</v>
      </c>
      <c r="L63" s="60">
        <v>0</v>
      </c>
      <c r="M63" s="60">
        <v>0</v>
      </c>
      <c r="N63" s="60">
        <v>0</v>
      </c>
      <c r="O63" s="60">
        <v>0</v>
      </c>
      <c r="P63" s="60">
        <v>0</v>
      </c>
      <c r="Q63" s="60">
        <v>0</v>
      </c>
      <c r="R63" s="60">
        <v>0</v>
      </c>
      <c r="S63" s="60">
        <v>0</v>
      </c>
      <c r="T63" s="60">
        <v>0</v>
      </c>
      <c r="U63" s="60">
        <v>0</v>
      </c>
      <c r="V63" s="60">
        <v>0</v>
      </c>
      <c r="W63" s="60">
        <v>0</v>
      </c>
      <c r="X63" s="60">
        <v>0</v>
      </c>
      <c r="Y63" s="60">
        <v>0</v>
      </c>
      <c r="Z63" s="60">
        <v>0</v>
      </c>
      <c r="AA63" s="60">
        <v>0</v>
      </c>
      <c r="AB63" s="60">
        <v>0</v>
      </c>
      <c r="AC63" s="60">
        <v>0</v>
      </c>
      <c r="AD63" s="60">
        <v>0</v>
      </c>
      <c r="AE63" s="60">
        <v>0</v>
      </c>
      <c r="AF63" s="117"/>
    </row>
    <row r="64" spans="1:32" s="67" customFormat="1" ht="17.25" customHeight="1">
      <c r="A64" s="62" t="s">
        <v>24</v>
      </c>
      <c r="B64" s="59">
        <f>H64+J64+L64+N64+P64+R64+T64+V64+X64+Z64+AB64+AD64</f>
        <v>0</v>
      </c>
      <c r="C64" s="60">
        <f>H64+J64+L64</f>
        <v>0</v>
      </c>
      <c r="D64" s="59">
        <f>E64</f>
        <v>0</v>
      </c>
      <c r="E64" s="60">
        <f>I64+K64+M64</f>
        <v>0</v>
      </c>
      <c r="F64" s="61">
        <v>0</v>
      </c>
      <c r="G64" s="61">
        <v>0</v>
      </c>
      <c r="H64" s="59">
        <f>H65+H66+H73+H74</f>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60">
        <v>0</v>
      </c>
      <c r="AE64" s="60">
        <v>0</v>
      </c>
      <c r="AF64" s="117"/>
    </row>
    <row r="65" spans="1:32" s="67" customFormat="1" ht="17.25" customHeight="1">
      <c r="A65" s="62" t="s">
        <v>25</v>
      </c>
      <c r="B65" s="59">
        <f>H65+J65+L65+N65+P65+R65+T65+V65+X65+Z65+AB65+AD65</f>
        <v>1217.99</v>
      </c>
      <c r="C65" s="60">
        <f>H65+J65+L65</f>
        <v>0</v>
      </c>
      <c r="D65" s="59">
        <f>E65</f>
        <v>0</v>
      </c>
      <c r="E65" s="60">
        <f>I65+K65+M65</f>
        <v>0</v>
      </c>
      <c r="F65" s="61">
        <v>0</v>
      </c>
      <c r="G65" s="61">
        <v>0</v>
      </c>
      <c r="H65" s="59">
        <f>H66+H73+H74+H75</f>
        <v>0</v>
      </c>
      <c r="I65" s="60">
        <v>0</v>
      </c>
      <c r="J65" s="60">
        <v>0</v>
      </c>
      <c r="K65" s="60">
        <v>0</v>
      </c>
      <c r="L65" s="60">
        <v>0</v>
      </c>
      <c r="M65" s="60">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c r="AD65" s="60">
        <v>1217.99</v>
      </c>
      <c r="AE65" s="60">
        <v>0</v>
      </c>
      <c r="AF65" s="117"/>
    </row>
    <row r="66" spans="1:32" s="67" customFormat="1" ht="17.25" customHeight="1">
      <c r="A66" s="62" t="s">
        <v>78</v>
      </c>
      <c r="B66" s="59">
        <f>H66+J66+L66+N66+P66+R66+T66+V66+X66+Z66+AB66+AD66</f>
        <v>0</v>
      </c>
      <c r="C66" s="60">
        <f>H66+J66+L66</f>
        <v>0</v>
      </c>
      <c r="D66" s="59">
        <f>E66</f>
        <v>0</v>
      </c>
      <c r="E66" s="60">
        <f>I66+K66+M66</f>
        <v>0</v>
      </c>
      <c r="F66" s="61">
        <v>0</v>
      </c>
      <c r="G66" s="61">
        <v>0</v>
      </c>
      <c r="H66" s="59">
        <f>H73+H74+H75+H76</f>
        <v>0</v>
      </c>
      <c r="I66" s="60">
        <v>0</v>
      </c>
      <c r="J66" s="60">
        <v>0</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c r="AD66" s="60">
        <v>0</v>
      </c>
      <c r="AE66" s="60">
        <v>0</v>
      </c>
      <c r="AF66" s="118"/>
    </row>
    <row r="67" spans="1:32" s="12" customFormat="1" ht="62.25" customHeight="1">
      <c r="A67" s="58" t="s">
        <v>65</v>
      </c>
      <c r="B67" s="59"/>
      <c r="C67" s="59"/>
      <c r="D67" s="59"/>
      <c r="E67" s="59"/>
      <c r="F67" s="46"/>
      <c r="G67" s="46"/>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6"/>
    </row>
    <row r="68" spans="1:32" s="12" customFormat="1" ht="63" customHeight="1">
      <c r="A68" s="58" t="s">
        <v>66</v>
      </c>
      <c r="B68" s="59"/>
      <c r="C68" s="59"/>
      <c r="D68" s="59"/>
      <c r="E68" s="59"/>
      <c r="F68" s="46"/>
      <c r="G68" s="46"/>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6"/>
    </row>
    <row r="69" spans="1:32" s="12" customFormat="1" ht="15.75">
      <c r="A69" s="62" t="s">
        <v>22</v>
      </c>
      <c r="B69" s="59"/>
      <c r="C69" s="59"/>
      <c r="D69" s="59"/>
      <c r="E69" s="59"/>
      <c r="F69" s="46"/>
      <c r="G69" s="46"/>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6"/>
    </row>
    <row r="70" spans="1:32" s="12" customFormat="1" ht="48">
      <c r="A70" s="75" t="s">
        <v>46</v>
      </c>
      <c r="B70" s="59">
        <f>B71</f>
        <v>5788.449999999999</v>
      </c>
      <c r="C70" s="59">
        <f>C71</f>
        <v>0</v>
      </c>
      <c r="D70" s="59">
        <f>D71</f>
        <v>0</v>
      </c>
      <c r="E70" s="59">
        <f>E71</f>
        <v>0</v>
      </c>
      <c r="F70" s="46">
        <v>0</v>
      </c>
      <c r="G70" s="46">
        <v>0</v>
      </c>
      <c r="H70" s="59">
        <f aca="true" t="shared" si="18" ref="H70:AE70">H71</f>
        <v>0</v>
      </c>
      <c r="I70" s="59">
        <f t="shared" si="18"/>
        <v>0</v>
      </c>
      <c r="J70" s="59">
        <f t="shared" si="18"/>
        <v>0</v>
      </c>
      <c r="K70" s="59">
        <f t="shared" si="18"/>
        <v>0</v>
      </c>
      <c r="L70" s="59">
        <f t="shared" si="18"/>
        <v>0</v>
      </c>
      <c r="M70" s="59">
        <f t="shared" si="18"/>
        <v>0</v>
      </c>
      <c r="N70" s="59">
        <f t="shared" si="18"/>
        <v>0</v>
      </c>
      <c r="O70" s="59">
        <f t="shared" si="18"/>
        <v>0</v>
      </c>
      <c r="P70" s="59">
        <f t="shared" si="18"/>
        <v>0</v>
      </c>
      <c r="Q70" s="59">
        <f t="shared" si="18"/>
        <v>0</v>
      </c>
      <c r="R70" s="59">
        <f t="shared" si="18"/>
        <v>1028.1599999999999</v>
      </c>
      <c r="S70" s="59">
        <f t="shared" si="18"/>
        <v>0</v>
      </c>
      <c r="T70" s="59">
        <f t="shared" si="18"/>
        <v>0</v>
      </c>
      <c r="U70" s="59">
        <f t="shared" si="18"/>
        <v>0</v>
      </c>
      <c r="V70" s="59">
        <f t="shared" si="18"/>
        <v>0</v>
      </c>
      <c r="W70" s="59">
        <f t="shared" si="18"/>
        <v>0</v>
      </c>
      <c r="X70" s="59">
        <f t="shared" si="18"/>
        <v>0</v>
      </c>
      <c r="Y70" s="59">
        <f t="shared" si="18"/>
        <v>0</v>
      </c>
      <c r="Z70" s="59">
        <f t="shared" si="18"/>
        <v>1586.73</v>
      </c>
      <c r="AA70" s="59">
        <f t="shared" si="18"/>
        <v>0</v>
      </c>
      <c r="AB70" s="59">
        <f t="shared" si="18"/>
        <v>1586.7399999999998</v>
      </c>
      <c r="AC70" s="59">
        <f t="shared" si="18"/>
        <v>0</v>
      </c>
      <c r="AD70" s="59">
        <f t="shared" si="18"/>
        <v>1586.82</v>
      </c>
      <c r="AE70" s="59">
        <f t="shared" si="18"/>
        <v>0</v>
      </c>
      <c r="AF70" s="63"/>
    </row>
    <row r="71" spans="1:32" s="12" customFormat="1" ht="16.5" customHeight="1">
      <c r="A71" s="64" t="s">
        <v>33</v>
      </c>
      <c r="B71" s="59">
        <f>B72+B73+B74</f>
        <v>5788.449999999999</v>
      </c>
      <c r="C71" s="59">
        <f>C72+C73+C74</f>
        <v>0</v>
      </c>
      <c r="D71" s="59">
        <f>D72+D73+D74</f>
        <v>0</v>
      </c>
      <c r="E71" s="59">
        <f>E72+E73+E74</f>
        <v>0</v>
      </c>
      <c r="F71" s="46">
        <v>0</v>
      </c>
      <c r="G71" s="46">
        <v>0</v>
      </c>
      <c r="H71" s="59">
        <f aca="true" t="shared" si="19" ref="H71:AE71">H72+H73+H74</f>
        <v>0</v>
      </c>
      <c r="I71" s="59">
        <f t="shared" si="19"/>
        <v>0</v>
      </c>
      <c r="J71" s="59">
        <f t="shared" si="19"/>
        <v>0</v>
      </c>
      <c r="K71" s="59">
        <f t="shared" si="19"/>
        <v>0</v>
      </c>
      <c r="L71" s="59">
        <f t="shared" si="19"/>
        <v>0</v>
      </c>
      <c r="M71" s="59">
        <f t="shared" si="19"/>
        <v>0</v>
      </c>
      <c r="N71" s="59">
        <f t="shared" si="19"/>
        <v>0</v>
      </c>
      <c r="O71" s="59">
        <f t="shared" si="19"/>
        <v>0</v>
      </c>
      <c r="P71" s="59">
        <f t="shared" si="19"/>
        <v>0</v>
      </c>
      <c r="Q71" s="59">
        <f t="shared" si="19"/>
        <v>0</v>
      </c>
      <c r="R71" s="59">
        <f t="shared" si="19"/>
        <v>1028.1599999999999</v>
      </c>
      <c r="S71" s="59">
        <f t="shared" si="19"/>
        <v>0</v>
      </c>
      <c r="T71" s="59">
        <f t="shared" si="19"/>
        <v>0</v>
      </c>
      <c r="U71" s="59">
        <f t="shared" si="19"/>
        <v>0</v>
      </c>
      <c r="V71" s="59">
        <f t="shared" si="19"/>
        <v>0</v>
      </c>
      <c r="W71" s="59">
        <f t="shared" si="19"/>
        <v>0</v>
      </c>
      <c r="X71" s="59">
        <f t="shared" si="19"/>
        <v>0</v>
      </c>
      <c r="Y71" s="59">
        <f t="shared" si="19"/>
        <v>0</v>
      </c>
      <c r="Z71" s="59">
        <f t="shared" si="19"/>
        <v>1586.73</v>
      </c>
      <c r="AA71" s="59">
        <f t="shared" si="19"/>
        <v>0</v>
      </c>
      <c r="AB71" s="59">
        <f t="shared" si="19"/>
        <v>1586.7399999999998</v>
      </c>
      <c r="AC71" s="59">
        <f t="shared" si="19"/>
        <v>0</v>
      </c>
      <c r="AD71" s="59">
        <f t="shared" si="19"/>
        <v>1586.82</v>
      </c>
      <c r="AE71" s="59">
        <f t="shared" si="19"/>
        <v>0</v>
      </c>
      <c r="AF71" s="111" t="s">
        <v>85</v>
      </c>
    </row>
    <row r="72" spans="1:32" s="12" customFormat="1" ht="15.75">
      <c r="A72" s="62" t="s">
        <v>24</v>
      </c>
      <c r="B72" s="59">
        <f>H72+J72+L72+N72+P72+R72+T72+V72+X72+Z72+AB72+AD72</f>
        <v>5396.0199999999995</v>
      </c>
      <c r="C72" s="59">
        <f>H72+J72+L72</f>
        <v>0</v>
      </c>
      <c r="D72" s="59">
        <f>E72</f>
        <v>0</v>
      </c>
      <c r="E72" s="59">
        <f>I72+K72+M72</f>
        <v>0</v>
      </c>
      <c r="F72" s="46">
        <v>0</v>
      </c>
      <c r="G72" s="46">
        <v>0</v>
      </c>
      <c r="H72" s="60">
        <v>0</v>
      </c>
      <c r="I72" s="60">
        <v>0</v>
      </c>
      <c r="J72" s="60">
        <v>0</v>
      </c>
      <c r="K72" s="60">
        <v>0</v>
      </c>
      <c r="L72" s="60">
        <v>0</v>
      </c>
      <c r="M72" s="60">
        <v>0</v>
      </c>
      <c r="N72" s="60">
        <v>0</v>
      </c>
      <c r="O72" s="60">
        <v>0</v>
      </c>
      <c r="P72" s="60">
        <v>0</v>
      </c>
      <c r="Q72" s="60">
        <v>0</v>
      </c>
      <c r="R72" s="60">
        <v>873.93</v>
      </c>
      <c r="S72" s="60">
        <v>0</v>
      </c>
      <c r="T72" s="60">
        <v>0</v>
      </c>
      <c r="U72" s="60">
        <v>0</v>
      </c>
      <c r="V72" s="60">
        <v>0</v>
      </c>
      <c r="W72" s="60">
        <v>0</v>
      </c>
      <c r="X72" s="60">
        <v>0</v>
      </c>
      <c r="Y72" s="60">
        <v>0</v>
      </c>
      <c r="Z72" s="60">
        <v>1507.36</v>
      </c>
      <c r="AA72" s="60">
        <v>0</v>
      </c>
      <c r="AB72" s="60">
        <v>1507.37</v>
      </c>
      <c r="AC72" s="60">
        <v>0</v>
      </c>
      <c r="AD72" s="60">
        <v>1507.36</v>
      </c>
      <c r="AE72" s="60">
        <v>0</v>
      </c>
      <c r="AF72" s="112"/>
    </row>
    <row r="73" spans="1:32" s="12" customFormat="1" ht="15.75">
      <c r="A73" s="62" t="s">
        <v>25</v>
      </c>
      <c r="B73" s="59">
        <f>H73+J73+L73+N73+P73+R73+T73+V73+X73+Z73+AB73+AD73</f>
        <v>289.61</v>
      </c>
      <c r="C73" s="59">
        <f>H73+J73+L73</f>
        <v>0</v>
      </c>
      <c r="D73" s="59">
        <f>E73</f>
        <v>0</v>
      </c>
      <c r="E73" s="59">
        <f>I73+K73+M73</f>
        <v>0</v>
      </c>
      <c r="F73" s="46">
        <v>0</v>
      </c>
      <c r="G73" s="46">
        <v>0</v>
      </c>
      <c r="H73" s="60">
        <v>0</v>
      </c>
      <c r="I73" s="60">
        <v>0</v>
      </c>
      <c r="J73" s="60">
        <v>0</v>
      </c>
      <c r="K73" s="60">
        <v>0</v>
      </c>
      <c r="L73" s="60">
        <v>0</v>
      </c>
      <c r="M73" s="60">
        <v>0</v>
      </c>
      <c r="N73" s="60">
        <v>0</v>
      </c>
      <c r="O73" s="60">
        <v>0</v>
      </c>
      <c r="P73" s="60">
        <v>0</v>
      </c>
      <c r="Q73" s="60">
        <v>0</v>
      </c>
      <c r="R73" s="60">
        <v>51.41</v>
      </c>
      <c r="S73" s="60">
        <v>0</v>
      </c>
      <c r="T73" s="60">
        <v>0</v>
      </c>
      <c r="U73" s="60">
        <v>0</v>
      </c>
      <c r="V73" s="60">
        <v>0</v>
      </c>
      <c r="W73" s="60">
        <v>0</v>
      </c>
      <c r="X73" s="60">
        <v>0</v>
      </c>
      <c r="Y73" s="60">
        <v>0</v>
      </c>
      <c r="Z73" s="60">
        <v>79.37</v>
      </c>
      <c r="AA73" s="60">
        <v>0</v>
      </c>
      <c r="AB73" s="60">
        <v>79.37</v>
      </c>
      <c r="AC73" s="60">
        <v>0</v>
      </c>
      <c r="AD73" s="60">
        <v>79.46</v>
      </c>
      <c r="AE73" s="60">
        <v>0</v>
      </c>
      <c r="AF73" s="112"/>
    </row>
    <row r="74" spans="1:32" s="12" customFormat="1" ht="55.5" customHeight="1">
      <c r="A74" s="62" t="s">
        <v>26</v>
      </c>
      <c r="B74" s="59">
        <f>H74+J74+L74+N74+P74+R74+T74+V74+X74+Z74+AB74+AD74</f>
        <v>102.82</v>
      </c>
      <c r="C74" s="59">
        <f>H74+J74+L74+N74</f>
        <v>0</v>
      </c>
      <c r="D74" s="59">
        <f>E74</f>
        <v>0</v>
      </c>
      <c r="E74" s="59">
        <f>I74+K74+M74+O74</f>
        <v>0</v>
      </c>
      <c r="F74" s="46">
        <v>0</v>
      </c>
      <c r="G74" s="46">
        <v>0</v>
      </c>
      <c r="H74" s="60">
        <v>0</v>
      </c>
      <c r="I74" s="60">
        <v>0</v>
      </c>
      <c r="J74" s="60">
        <v>0</v>
      </c>
      <c r="K74" s="60">
        <v>0</v>
      </c>
      <c r="L74" s="60">
        <v>0</v>
      </c>
      <c r="M74" s="60">
        <v>0</v>
      </c>
      <c r="N74" s="60">
        <v>0</v>
      </c>
      <c r="O74" s="60">
        <v>0</v>
      </c>
      <c r="P74" s="60">
        <v>0</v>
      </c>
      <c r="Q74" s="60">
        <v>0</v>
      </c>
      <c r="R74" s="60">
        <v>102.82</v>
      </c>
      <c r="S74" s="60">
        <v>0</v>
      </c>
      <c r="T74" s="60">
        <v>0</v>
      </c>
      <c r="U74" s="60">
        <v>0</v>
      </c>
      <c r="V74" s="60">
        <v>0</v>
      </c>
      <c r="W74" s="60">
        <v>0</v>
      </c>
      <c r="X74" s="60">
        <v>0</v>
      </c>
      <c r="Y74" s="60">
        <v>0</v>
      </c>
      <c r="Z74" s="60">
        <v>0</v>
      </c>
      <c r="AA74" s="60">
        <v>0</v>
      </c>
      <c r="AB74" s="60">
        <v>0</v>
      </c>
      <c r="AC74" s="60">
        <v>0</v>
      </c>
      <c r="AD74" s="60">
        <v>0</v>
      </c>
      <c r="AE74" s="60">
        <v>0</v>
      </c>
      <c r="AF74" s="112"/>
    </row>
    <row r="75" spans="1:32" s="12" customFormat="1" ht="99" customHeight="1">
      <c r="A75" s="75" t="s">
        <v>47</v>
      </c>
      <c r="B75" s="59">
        <f>B76</f>
        <v>4433</v>
      </c>
      <c r="C75" s="59">
        <f>C76</f>
        <v>0</v>
      </c>
      <c r="D75" s="59">
        <f>D76</f>
        <v>0</v>
      </c>
      <c r="E75" s="59">
        <f>E76</f>
        <v>0</v>
      </c>
      <c r="F75" s="46">
        <v>0</v>
      </c>
      <c r="G75" s="46">
        <v>0</v>
      </c>
      <c r="H75" s="59">
        <f aca="true" t="shared" si="20" ref="H75:AE75">H76</f>
        <v>0</v>
      </c>
      <c r="I75" s="59">
        <f t="shared" si="20"/>
        <v>0</v>
      </c>
      <c r="J75" s="59">
        <f t="shared" si="20"/>
        <v>0</v>
      </c>
      <c r="K75" s="59">
        <f t="shared" si="20"/>
        <v>0</v>
      </c>
      <c r="L75" s="59">
        <f t="shared" si="20"/>
        <v>0</v>
      </c>
      <c r="M75" s="59">
        <f t="shared" si="20"/>
        <v>0</v>
      </c>
      <c r="N75" s="59">
        <f t="shared" si="20"/>
        <v>0</v>
      </c>
      <c r="O75" s="59">
        <f t="shared" si="20"/>
        <v>0</v>
      </c>
      <c r="P75" s="59">
        <f t="shared" si="20"/>
        <v>0</v>
      </c>
      <c r="Q75" s="59">
        <f t="shared" si="20"/>
        <v>0</v>
      </c>
      <c r="R75" s="59">
        <f t="shared" si="20"/>
        <v>0</v>
      </c>
      <c r="S75" s="59">
        <f t="shared" si="20"/>
        <v>0</v>
      </c>
      <c r="T75" s="59">
        <f t="shared" si="20"/>
        <v>0</v>
      </c>
      <c r="U75" s="59">
        <f t="shared" si="20"/>
        <v>0</v>
      </c>
      <c r="V75" s="59">
        <f t="shared" si="20"/>
        <v>0</v>
      </c>
      <c r="W75" s="59">
        <f t="shared" si="20"/>
        <v>0</v>
      </c>
      <c r="X75" s="59">
        <f t="shared" si="20"/>
        <v>0</v>
      </c>
      <c r="Y75" s="59">
        <f t="shared" si="20"/>
        <v>0</v>
      </c>
      <c r="Z75" s="59">
        <f t="shared" si="20"/>
        <v>734.4</v>
      </c>
      <c r="AA75" s="59">
        <f t="shared" si="20"/>
        <v>0</v>
      </c>
      <c r="AB75" s="59">
        <f t="shared" si="20"/>
        <v>734.4</v>
      </c>
      <c r="AC75" s="59">
        <f t="shared" si="20"/>
        <v>0</v>
      </c>
      <c r="AD75" s="59">
        <f t="shared" si="20"/>
        <v>2964.2</v>
      </c>
      <c r="AE75" s="59">
        <f t="shared" si="20"/>
        <v>0</v>
      </c>
      <c r="AF75" s="63"/>
    </row>
    <row r="76" spans="1:32" s="12" customFormat="1" ht="16.5" customHeight="1">
      <c r="A76" s="64" t="s">
        <v>33</v>
      </c>
      <c r="B76" s="59">
        <f>B77+B78+B79+B80</f>
        <v>4433</v>
      </c>
      <c r="C76" s="59">
        <f>C77+C78+C79+C80</f>
        <v>0</v>
      </c>
      <c r="D76" s="59">
        <f>D77+D78+D79+D80</f>
        <v>0</v>
      </c>
      <c r="E76" s="59">
        <f>E77+E78+E79+E80</f>
        <v>0</v>
      </c>
      <c r="F76" s="46">
        <v>0</v>
      </c>
      <c r="G76" s="46">
        <v>0</v>
      </c>
      <c r="H76" s="59">
        <f>H77+H78+H79+H80</f>
        <v>0</v>
      </c>
      <c r="I76" s="59">
        <f aca="true" t="shared" si="21" ref="I76:AE76">I77+I78+I79+I80</f>
        <v>0</v>
      </c>
      <c r="J76" s="59">
        <f t="shared" si="21"/>
        <v>0</v>
      </c>
      <c r="K76" s="59">
        <f t="shared" si="21"/>
        <v>0</v>
      </c>
      <c r="L76" s="59">
        <f t="shared" si="21"/>
        <v>0</v>
      </c>
      <c r="M76" s="59">
        <f t="shared" si="21"/>
        <v>0</v>
      </c>
      <c r="N76" s="59">
        <f t="shared" si="21"/>
        <v>0</v>
      </c>
      <c r="O76" s="59">
        <f t="shared" si="21"/>
        <v>0</v>
      </c>
      <c r="P76" s="59">
        <f t="shared" si="21"/>
        <v>0</v>
      </c>
      <c r="Q76" s="59">
        <f t="shared" si="21"/>
        <v>0</v>
      </c>
      <c r="R76" s="59">
        <f t="shared" si="21"/>
        <v>0</v>
      </c>
      <c r="S76" s="59">
        <f t="shared" si="21"/>
        <v>0</v>
      </c>
      <c r="T76" s="59">
        <f t="shared" si="21"/>
        <v>0</v>
      </c>
      <c r="U76" s="59">
        <f t="shared" si="21"/>
        <v>0</v>
      </c>
      <c r="V76" s="59">
        <f t="shared" si="21"/>
        <v>0</v>
      </c>
      <c r="W76" s="59">
        <f t="shared" si="21"/>
        <v>0</v>
      </c>
      <c r="X76" s="59">
        <f t="shared" si="21"/>
        <v>0</v>
      </c>
      <c r="Y76" s="59">
        <f t="shared" si="21"/>
        <v>0</v>
      </c>
      <c r="Z76" s="59">
        <f t="shared" si="21"/>
        <v>734.4</v>
      </c>
      <c r="AA76" s="59">
        <f t="shared" si="21"/>
        <v>0</v>
      </c>
      <c r="AB76" s="59">
        <f t="shared" si="21"/>
        <v>734.4</v>
      </c>
      <c r="AC76" s="59">
        <f t="shared" si="21"/>
        <v>0</v>
      </c>
      <c r="AD76" s="59">
        <f t="shared" si="21"/>
        <v>2964.2</v>
      </c>
      <c r="AE76" s="59">
        <f t="shared" si="21"/>
        <v>0</v>
      </c>
      <c r="AF76" s="111" t="s">
        <v>81</v>
      </c>
    </row>
    <row r="77" spans="1:32" s="12" customFormat="1" ht="15.75">
      <c r="A77" s="62" t="s">
        <v>26</v>
      </c>
      <c r="B77" s="59">
        <f>H77+J77+L77+N77+P77+R77+T77+V77+X77+Z77+AB77+AD77</f>
        <v>4433</v>
      </c>
      <c r="C77" s="59">
        <f>H77+J77+L77</f>
        <v>0</v>
      </c>
      <c r="D77" s="59">
        <f>E77</f>
        <v>0</v>
      </c>
      <c r="E77" s="59">
        <f>I77+K77+M77</f>
        <v>0</v>
      </c>
      <c r="F77" s="46">
        <v>0</v>
      </c>
      <c r="G77" s="46">
        <v>0</v>
      </c>
      <c r="H77" s="60">
        <v>0</v>
      </c>
      <c r="I77" s="60">
        <v>0</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734.4</v>
      </c>
      <c r="AA77" s="60">
        <v>0</v>
      </c>
      <c r="AB77" s="60">
        <v>734.4</v>
      </c>
      <c r="AC77" s="60">
        <v>0</v>
      </c>
      <c r="AD77" s="60">
        <v>2964.2</v>
      </c>
      <c r="AE77" s="60">
        <v>0</v>
      </c>
      <c r="AF77" s="112"/>
    </row>
    <row r="78" spans="1:32" s="12" customFormat="1" ht="15.75">
      <c r="A78" s="62" t="s">
        <v>80</v>
      </c>
      <c r="B78" s="59">
        <f>H78+J78+L78+N78+P78+R78+T78+V78+X78+Z78+AB78+AD78</f>
        <v>0</v>
      </c>
      <c r="C78" s="59">
        <f>H78+J78+L78</f>
        <v>0</v>
      </c>
      <c r="D78" s="59">
        <f>E78</f>
        <v>0</v>
      </c>
      <c r="E78" s="59">
        <f>I78+K78+M78</f>
        <v>0</v>
      </c>
      <c r="F78" s="46">
        <v>0</v>
      </c>
      <c r="G78" s="46">
        <v>0</v>
      </c>
      <c r="H78" s="59">
        <v>0</v>
      </c>
      <c r="I78" s="59">
        <v>0</v>
      </c>
      <c r="J78" s="59">
        <v>0</v>
      </c>
      <c r="K78" s="59">
        <v>0</v>
      </c>
      <c r="L78" s="59">
        <v>0</v>
      </c>
      <c r="M78" s="59">
        <v>0</v>
      </c>
      <c r="N78" s="59">
        <v>0</v>
      </c>
      <c r="O78" s="59">
        <v>0</v>
      </c>
      <c r="P78" s="59">
        <v>0</v>
      </c>
      <c r="Q78" s="59">
        <v>0</v>
      </c>
      <c r="R78" s="59">
        <v>0</v>
      </c>
      <c r="S78" s="59">
        <v>0</v>
      </c>
      <c r="T78" s="59">
        <v>0</v>
      </c>
      <c r="U78" s="59">
        <v>0</v>
      </c>
      <c r="V78" s="59">
        <v>0</v>
      </c>
      <c r="W78" s="59">
        <v>0</v>
      </c>
      <c r="X78" s="59">
        <v>0</v>
      </c>
      <c r="Y78" s="59">
        <v>0</v>
      </c>
      <c r="Z78" s="59">
        <v>0</v>
      </c>
      <c r="AA78" s="59">
        <v>0</v>
      </c>
      <c r="AB78" s="59">
        <v>0</v>
      </c>
      <c r="AC78" s="59">
        <v>0</v>
      </c>
      <c r="AD78" s="59">
        <v>0</v>
      </c>
      <c r="AE78" s="59">
        <v>0</v>
      </c>
      <c r="AF78" s="112"/>
    </row>
    <row r="79" spans="1:32" s="12" customFormat="1" ht="15.75">
      <c r="A79" s="62" t="s">
        <v>25</v>
      </c>
      <c r="B79" s="59">
        <f>H79+J79+L79+N79+P79+R79+T79+V79+X79+Z79+AB79+AD79</f>
        <v>0</v>
      </c>
      <c r="C79" s="59">
        <f>H79+J79+L79</f>
        <v>0</v>
      </c>
      <c r="D79" s="59">
        <f>E79</f>
        <v>0</v>
      </c>
      <c r="E79" s="59">
        <f>I79+K79+M79</f>
        <v>0</v>
      </c>
      <c r="F79" s="46">
        <v>0</v>
      </c>
      <c r="G79" s="46">
        <v>0</v>
      </c>
      <c r="H79" s="59">
        <v>0</v>
      </c>
      <c r="I79" s="59">
        <v>0</v>
      </c>
      <c r="J79" s="59">
        <v>0</v>
      </c>
      <c r="K79" s="59">
        <v>0</v>
      </c>
      <c r="L79" s="59">
        <v>0</v>
      </c>
      <c r="M79" s="59">
        <v>0</v>
      </c>
      <c r="N79" s="59">
        <v>0</v>
      </c>
      <c r="O79" s="59">
        <v>0</v>
      </c>
      <c r="P79" s="59">
        <v>0</v>
      </c>
      <c r="Q79" s="59">
        <v>0</v>
      </c>
      <c r="R79" s="59">
        <v>0</v>
      </c>
      <c r="S79" s="59">
        <v>0</v>
      </c>
      <c r="T79" s="59">
        <v>0</v>
      </c>
      <c r="U79" s="59">
        <v>0</v>
      </c>
      <c r="V79" s="59">
        <v>0</v>
      </c>
      <c r="W79" s="59">
        <v>0</v>
      </c>
      <c r="X79" s="59">
        <v>0</v>
      </c>
      <c r="Y79" s="59">
        <v>0</v>
      </c>
      <c r="Z79" s="59">
        <v>0</v>
      </c>
      <c r="AA79" s="59">
        <v>0</v>
      </c>
      <c r="AB79" s="59">
        <v>0</v>
      </c>
      <c r="AC79" s="59">
        <v>0</v>
      </c>
      <c r="AD79" s="59">
        <v>0</v>
      </c>
      <c r="AE79" s="59">
        <v>0</v>
      </c>
      <c r="AF79" s="112"/>
    </row>
    <row r="80" spans="1:32" s="12" customFormat="1" ht="15.75">
      <c r="A80" s="62" t="s">
        <v>78</v>
      </c>
      <c r="B80" s="59">
        <f>H80+J80+L80+N80+P80+R80+T80+V80+X80+Z80+AB80+AD80</f>
        <v>0</v>
      </c>
      <c r="C80" s="59">
        <f>H80+J80+L80</f>
        <v>0</v>
      </c>
      <c r="D80" s="59">
        <f>E80</f>
        <v>0</v>
      </c>
      <c r="E80" s="59">
        <f>I80+K80+M80</f>
        <v>0</v>
      </c>
      <c r="F80" s="46">
        <v>0</v>
      </c>
      <c r="G80" s="46">
        <v>0</v>
      </c>
      <c r="H80" s="59">
        <v>0</v>
      </c>
      <c r="I80" s="59">
        <v>0</v>
      </c>
      <c r="J80" s="59">
        <v>0</v>
      </c>
      <c r="K80" s="59">
        <v>0</v>
      </c>
      <c r="L80" s="59">
        <v>0</v>
      </c>
      <c r="M80" s="59">
        <v>0</v>
      </c>
      <c r="N80" s="59">
        <v>0</v>
      </c>
      <c r="O80" s="59">
        <v>0</v>
      </c>
      <c r="P80" s="59">
        <v>0</v>
      </c>
      <c r="Q80" s="59">
        <v>0</v>
      </c>
      <c r="R80" s="59">
        <v>0</v>
      </c>
      <c r="S80" s="59">
        <v>0</v>
      </c>
      <c r="T80" s="59">
        <v>0</v>
      </c>
      <c r="U80" s="59">
        <v>0</v>
      </c>
      <c r="V80" s="59">
        <v>0</v>
      </c>
      <c r="W80" s="59">
        <v>0</v>
      </c>
      <c r="X80" s="59">
        <v>0</v>
      </c>
      <c r="Y80" s="59">
        <v>0</v>
      </c>
      <c r="Z80" s="59">
        <v>0</v>
      </c>
      <c r="AA80" s="59">
        <v>0</v>
      </c>
      <c r="AB80" s="59">
        <v>0</v>
      </c>
      <c r="AC80" s="59">
        <v>0</v>
      </c>
      <c r="AD80" s="59">
        <v>0</v>
      </c>
      <c r="AE80" s="59">
        <v>0</v>
      </c>
      <c r="AF80" s="113"/>
    </row>
    <row r="81" spans="1:32" s="12" customFormat="1" ht="48">
      <c r="A81" s="75" t="s">
        <v>94</v>
      </c>
      <c r="B81" s="59">
        <f>B82</f>
        <v>1936.87</v>
      </c>
      <c r="C81" s="59">
        <f>C82</f>
        <v>0</v>
      </c>
      <c r="D81" s="59">
        <f>D82</f>
        <v>0</v>
      </c>
      <c r="E81" s="59">
        <f>E82</f>
        <v>0</v>
      </c>
      <c r="F81" s="46">
        <v>0</v>
      </c>
      <c r="G81" s="46">
        <v>0</v>
      </c>
      <c r="H81" s="59">
        <f aca="true" t="shared" si="22" ref="H81:AE81">H82</f>
        <v>0</v>
      </c>
      <c r="I81" s="59">
        <f t="shared" si="22"/>
        <v>0</v>
      </c>
      <c r="J81" s="59">
        <f t="shared" si="22"/>
        <v>0</v>
      </c>
      <c r="K81" s="59">
        <f t="shared" si="22"/>
        <v>0</v>
      </c>
      <c r="L81" s="59">
        <f t="shared" si="22"/>
        <v>0</v>
      </c>
      <c r="M81" s="59">
        <f t="shared" si="22"/>
        <v>0</v>
      </c>
      <c r="N81" s="59">
        <f t="shared" si="22"/>
        <v>0</v>
      </c>
      <c r="O81" s="59">
        <f t="shared" si="22"/>
        <v>0</v>
      </c>
      <c r="P81" s="59">
        <f t="shared" si="22"/>
        <v>0</v>
      </c>
      <c r="Q81" s="59">
        <f t="shared" si="22"/>
        <v>0</v>
      </c>
      <c r="R81" s="59">
        <f t="shared" si="22"/>
        <v>0</v>
      </c>
      <c r="S81" s="59">
        <f t="shared" si="22"/>
        <v>0</v>
      </c>
      <c r="T81" s="59">
        <f t="shared" si="22"/>
        <v>1936.87</v>
      </c>
      <c r="U81" s="59">
        <f t="shared" si="22"/>
        <v>0</v>
      </c>
      <c r="V81" s="59">
        <f t="shared" si="22"/>
        <v>0</v>
      </c>
      <c r="W81" s="59">
        <f t="shared" si="22"/>
        <v>0</v>
      </c>
      <c r="X81" s="59">
        <f t="shared" si="22"/>
        <v>0</v>
      </c>
      <c r="Y81" s="59">
        <f t="shared" si="22"/>
        <v>0</v>
      </c>
      <c r="Z81" s="59">
        <f t="shared" si="22"/>
        <v>0</v>
      </c>
      <c r="AA81" s="59">
        <f t="shared" si="22"/>
        <v>0</v>
      </c>
      <c r="AB81" s="59">
        <f t="shared" si="22"/>
        <v>0</v>
      </c>
      <c r="AC81" s="59">
        <f t="shared" si="22"/>
        <v>0</v>
      </c>
      <c r="AD81" s="59">
        <f t="shared" si="22"/>
        <v>0</v>
      </c>
      <c r="AE81" s="59">
        <f t="shared" si="22"/>
        <v>0</v>
      </c>
      <c r="AF81" s="81"/>
    </row>
    <row r="82" spans="1:32" s="12" customFormat="1" ht="15.75">
      <c r="A82" s="64" t="s">
        <v>33</v>
      </c>
      <c r="B82" s="59">
        <f>B83+B84+B85+B86</f>
        <v>1936.87</v>
      </c>
      <c r="C82" s="59">
        <f>C83+C84+C85+C86</f>
        <v>0</v>
      </c>
      <c r="D82" s="59">
        <f>D83+D84+D85+D86</f>
        <v>0</v>
      </c>
      <c r="E82" s="59">
        <f>E83+E84+E85+E86</f>
        <v>0</v>
      </c>
      <c r="F82" s="46">
        <v>0</v>
      </c>
      <c r="G82" s="46">
        <v>0</v>
      </c>
      <c r="H82" s="59">
        <f>H83+H84+H85+H86</f>
        <v>0</v>
      </c>
      <c r="I82" s="59">
        <f aca="true" t="shared" si="23" ref="I82:AE82">I83+I84+I85+I86</f>
        <v>0</v>
      </c>
      <c r="J82" s="59">
        <f t="shared" si="23"/>
        <v>0</v>
      </c>
      <c r="K82" s="59">
        <f t="shared" si="23"/>
        <v>0</v>
      </c>
      <c r="L82" s="59">
        <f t="shared" si="23"/>
        <v>0</v>
      </c>
      <c r="M82" s="59">
        <f t="shared" si="23"/>
        <v>0</v>
      </c>
      <c r="N82" s="59">
        <f t="shared" si="23"/>
        <v>0</v>
      </c>
      <c r="O82" s="59">
        <f t="shared" si="23"/>
        <v>0</v>
      </c>
      <c r="P82" s="59">
        <f t="shared" si="23"/>
        <v>0</v>
      </c>
      <c r="Q82" s="59">
        <f t="shared" si="23"/>
        <v>0</v>
      </c>
      <c r="R82" s="59">
        <f t="shared" si="23"/>
        <v>0</v>
      </c>
      <c r="S82" s="59">
        <f t="shared" si="23"/>
        <v>0</v>
      </c>
      <c r="T82" s="59">
        <f t="shared" si="23"/>
        <v>1936.87</v>
      </c>
      <c r="U82" s="59">
        <f t="shared" si="23"/>
        <v>0</v>
      </c>
      <c r="V82" s="59">
        <f t="shared" si="23"/>
        <v>0</v>
      </c>
      <c r="W82" s="59">
        <f t="shared" si="23"/>
        <v>0</v>
      </c>
      <c r="X82" s="59">
        <f t="shared" si="23"/>
        <v>0</v>
      </c>
      <c r="Y82" s="59">
        <f t="shared" si="23"/>
        <v>0</v>
      </c>
      <c r="Z82" s="59">
        <f t="shared" si="23"/>
        <v>0</v>
      </c>
      <c r="AA82" s="59">
        <f t="shared" si="23"/>
        <v>0</v>
      </c>
      <c r="AB82" s="59">
        <f t="shared" si="23"/>
        <v>0</v>
      </c>
      <c r="AC82" s="59">
        <f t="shared" si="23"/>
        <v>0</v>
      </c>
      <c r="AD82" s="59">
        <f t="shared" si="23"/>
        <v>0</v>
      </c>
      <c r="AE82" s="59">
        <f t="shared" si="23"/>
        <v>0</v>
      </c>
      <c r="AF82" s="81"/>
    </row>
    <row r="83" spans="1:32" s="12" customFormat="1" ht="15.75">
      <c r="A83" s="62" t="s">
        <v>26</v>
      </c>
      <c r="B83" s="59">
        <f>H83+J83+L83+N83+P83+R83+T83+V83+X83+Z83+AB83+AD83</f>
        <v>0</v>
      </c>
      <c r="C83" s="59">
        <f>H83+J83+L83</f>
        <v>0</v>
      </c>
      <c r="D83" s="59">
        <f>E83</f>
        <v>0</v>
      </c>
      <c r="E83" s="59">
        <f>I83+K83+M83</f>
        <v>0</v>
      </c>
      <c r="F83" s="46">
        <v>0</v>
      </c>
      <c r="G83" s="46">
        <v>0</v>
      </c>
      <c r="H83" s="60">
        <v>0</v>
      </c>
      <c r="I83" s="60">
        <v>0</v>
      </c>
      <c r="J83" s="60">
        <v>0</v>
      </c>
      <c r="K83" s="60">
        <v>0</v>
      </c>
      <c r="L83" s="60">
        <v>0</v>
      </c>
      <c r="M83" s="60">
        <v>0</v>
      </c>
      <c r="N83" s="60">
        <v>0</v>
      </c>
      <c r="O83" s="60">
        <v>0</v>
      </c>
      <c r="P83" s="60">
        <v>0</v>
      </c>
      <c r="Q83" s="60">
        <v>0</v>
      </c>
      <c r="R83" s="60">
        <v>0</v>
      </c>
      <c r="S83" s="60">
        <v>0</v>
      </c>
      <c r="T83" s="60">
        <v>0</v>
      </c>
      <c r="U83" s="60">
        <v>0</v>
      </c>
      <c r="V83" s="60">
        <v>0</v>
      </c>
      <c r="W83" s="60">
        <v>0</v>
      </c>
      <c r="X83" s="60">
        <v>0</v>
      </c>
      <c r="Y83" s="60">
        <v>0</v>
      </c>
      <c r="Z83" s="60">
        <v>0</v>
      </c>
      <c r="AA83" s="60">
        <v>0</v>
      </c>
      <c r="AB83" s="60">
        <v>0</v>
      </c>
      <c r="AC83" s="60">
        <v>0</v>
      </c>
      <c r="AD83" s="60">
        <v>0</v>
      </c>
      <c r="AE83" s="60">
        <v>0</v>
      </c>
      <c r="AF83" s="81"/>
    </row>
    <row r="84" spans="1:32" s="12" customFormat="1" ht="15.75">
      <c r="A84" s="62" t="s">
        <v>80</v>
      </c>
      <c r="B84" s="59">
        <f>H84+J84+L84+N84+P84+R84+T84+V84+X84+Z84+AB84+AD84</f>
        <v>1936.87</v>
      </c>
      <c r="C84" s="59">
        <f>H84+J84+L84</f>
        <v>0</v>
      </c>
      <c r="D84" s="59">
        <f>E84</f>
        <v>0</v>
      </c>
      <c r="E84" s="59">
        <f>I84+K84+M84</f>
        <v>0</v>
      </c>
      <c r="F84" s="46">
        <v>0</v>
      </c>
      <c r="G84" s="46">
        <v>0</v>
      </c>
      <c r="H84" s="59">
        <v>0</v>
      </c>
      <c r="I84" s="59">
        <v>0</v>
      </c>
      <c r="J84" s="59">
        <v>0</v>
      </c>
      <c r="K84" s="59">
        <v>0</v>
      </c>
      <c r="L84" s="59">
        <v>0</v>
      </c>
      <c r="M84" s="59">
        <v>0</v>
      </c>
      <c r="N84" s="59">
        <v>0</v>
      </c>
      <c r="O84" s="59">
        <v>0</v>
      </c>
      <c r="P84" s="59">
        <v>0</v>
      </c>
      <c r="Q84" s="59">
        <v>0</v>
      </c>
      <c r="R84" s="59">
        <v>0</v>
      </c>
      <c r="S84" s="59">
        <v>0</v>
      </c>
      <c r="T84" s="59">
        <v>1936.87</v>
      </c>
      <c r="U84" s="59">
        <v>0</v>
      </c>
      <c r="V84" s="59">
        <v>0</v>
      </c>
      <c r="W84" s="59">
        <v>0</v>
      </c>
      <c r="X84" s="59">
        <v>0</v>
      </c>
      <c r="Y84" s="59">
        <v>0</v>
      </c>
      <c r="Z84" s="59">
        <v>0</v>
      </c>
      <c r="AA84" s="59">
        <v>0</v>
      </c>
      <c r="AB84" s="59">
        <v>0</v>
      </c>
      <c r="AC84" s="59">
        <v>0</v>
      </c>
      <c r="AD84" s="59">
        <v>0</v>
      </c>
      <c r="AE84" s="59">
        <v>0</v>
      </c>
      <c r="AF84" s="81"/>
    </row>
    <row r="85" spans="1:32" s="12" customFormat="1" ht="15.75">
      <c r="A85" s="62" t="s">
        <v>25</v>
      </c>
      <c r="B85" s="59">
        <f>H85+J85+L85+N85+P85+R85+T85+V85+X85+Z85+AB85+AD85</f>
        <v>0</v>
      </c>
      <c r="C85" s="59">
        <f>H85+J85+L85</f>
        <v>0</v>
      </c>
      <c r="D85" s="59">
        <f>E85</f>
        <v>0</v>
      </c>
      <c r="E85" s="59">
        <f>I85+K85+M85</f>
        <v>0</v>
      </c>
      <c r="F85" s="46">
        <v>0</v>
      </c>
      <c r="G85" s="46">
        <v>0</v>
      </c>
      <c r="H85" s="59">
        <v>0</v>
      </c>
      <c r="I85" s="59">
        <v>0</v>
      </c>
      <c r="J85" s="59">
        <v>0</v>
      </c>
      <c r="K85" s="59">
        <v>0</v>
      </c>
      <c r="L85" s="59">
        <v>0</v>
      </c>
      <c r="M85" s="59">
        <v>0</v>
      </c>
      <c r="N85" s="59">
        <v>0</v>
      </c>
      <c r="O85" s="59">
        <v>0</v>
      </c>
      <c r="P85" s="59">
        <v>0</v>
      </c>
      <c r="Q85" s="59">
        <v>0</v>
      </c>
      <c r="R85" s="59">
        <v>0</v>
      </c>
      <c r="S85" s="59">
        <v>0</v>
      </c>
      <c r="T85" s="59">
        <v>0</v>
      </c>
      <c r="U85" s="59">
        <v>0</v>
      </c>
      <c r="V85" s="59">
        <v>0</v>
      </c>
      <c r="W85" s="59">
        <v>0</v>
      </c>
      <c r="X85" s="59">
        <v>0</v>
      </c>
      <c r="Y85" s="59">
        <v>0</v>
      </c>
      <c r="Z85" s="59">
        <v>0</v>
      </c>
      <c r="AA85" s="59">
        <v>0</v>
      </c>
      <c r="AB85" s="59">
        <v>0</v>
      </c>
      <c r="AC85" s="59">
        <v>0</v>
      </c>
      <c r="AD85" s="59">
        <v>0</v>
      </c>
      <c r="AE85" s="59">
        <v>0</v>
      </c>
      <c r="AF85" s="81"/>
    </row>
    <row r="86" spans="1:32" s="12" customFormat="1" ht="15.75">
      <c r="A86" s="62" t="s">
        <v>78</v>
      </c>
      <c r="B86" s="59">
        <f>H86+J86+L86+N86+P86+R86+T86+V86+X86+Z86+AB86+AD86</f>
        <v>0</v>
      </c>
      <c r="C86" s="59">
        <f>H86+J86+L86</f>
        <v>0</v>
      </c>
      <c r="D86" s="59">
        <f>E86</f>
        <v>0</v>
      </c>
      <c r="E86" s="59">
        <f>I86+K86+M86</f>
        <v>0</v>
      </c>
      <c r="F86" s="46">
        <v>0</v>
      </c>
      <c r="G86" s="46">
        <v>0</v>
      </c>
      <c r="H86" s="59">
        <v>0</v>
      </c>
      <c r="I86" s="59">
        <v>0</v>
      </c>
      <c r="J86" s="59">
        <v>0</v>
      </c>
      <c r="K86" s="59">
        <v>0</v>
      </c>
      <c r="L86" s="59">
        <v>0</v>
      </c>
      <c r="M86" s="59">
        <v>0</v>
      </c>
      <c r="N86" s="59">
        <v>0</v>
      </c>
      <c r="O86" s="59">
        <v>0</v>
      </c>
      <c r="P86" s="59">
        <v>0</v>
      </c>
      <c r="Q86" s="59">
        <v>0</v>
      </c>
      <c r="R86" s="59">
        <v>0</v>
      </c>
      <c r="S86" s="59">
        <v>0</v>
      </c>
      <c r="T86" s="59">
        <v>0</v>
      </c>
      <c r="U86" s="59">
        <v>0</v>
      </c>
      <c r="V86" s="59">
        <v>0</v>
      </c>
      <c r="W86" s="59">
        <v>0</v>
      </c>
      <c r="X86" s="59">
        <v>0</v>
      </c>
      <c r="Y86" s="59">
        <v>0</v>
      </c>
      <c r="Z86" s="59">
        <v>0</v>
      </c>
      <c r="AA86" s="59">
        <v>0</v>
      </c>
      <c r="AB86" s="59">
        <v>0</v>
      </c>
      <c r="AC86" s="59">
        <v>0</v>
      </c>
      <c r="AD86" s="59">
        <v>0</v>
      </c>
      <c r="AE86" s="59">
        <v>0</v>
      </c>
      <c r="AF86" s="81"/>
    </row>
    <row r="87" spans="1:32" s="12" customFormat="1" ht="49.5" customHeight="1">
      <c r="A87" s="74" t="s">
        <v>68</v>
      </c>
      <c r="B87" s="59">
        <f>B88</f>
        <v>8.3</v>
      </c>
      <c r="C87" s="59">
        <f>C88</f>
        <v>0</v>
      </c>
      <c r="D87" s="59">
        <f>D88</f>
        <v>0</v>
      </c>
      <c r="E87" s="59">
        <f>E88</f>
        <v>0</v>
      </c>
      <c r="F87" s="46">
        <v>0</v>
      </c>
      <c r="G87" s="46">
        <v>0</v>
      </c>
      <c r="H87" s="59">
        <f aca="true" t="shared" si="24" ref="H87:AE87">H88</f>
        <v>0</v>
      </c>
      <c r="I87" s="59">
        <f t="shared" si="24"/>
        <v>0</v>
      </c>
      <c r="J87" s="59">
        <f t="shared" si="24"/>
        <v>0</v>
      </c>
      <c r="K87" s="59">
        <f t="shared" si="24"/>
        <v>0</v>
      </c>
      <c r="L87" s="59">
        <f t="shared" si="24"/>
        <v>0</v>
      </c>
      <c r="M87" s="59">
        <f t="shared" si="24"/>
        <v>0</v>
      </c>
      <c r="N87" s="59">
        <f t="shared" si="24"/>
        <v>0</v>
      </c>
      <c r="O87" s="59">
        <f t="shared" si="24"/>
        <v>0</v>
      </c>
      <c r="P87" s="59">
        <f t="shared" si="24"/>
        <v>0</v>
      </c>
      <c r="Q87" s="59">
        <f t="shared" si="24"/>
        <v>0</v>
      </c>
      <c r="R87" s="59">
        <f t="shared" si="24"/>
        <v>8.3</v>
      </c>
      <c r="S87" s="59">
        <f t="shared" si="24"/>
        <v>0</v>
      </c>
      <c r="T87" s="59">
        <f t="shared" si="24"/>
        <v>0</v>
      </c>
      <c r="U87" s="59">
        <f t="shared" si="24"/>
        <v>0</v>
      </c>
      <c r="V87" s="59">
        <f t="shared" si="24"/>
        <v>0</v>
      </c>
      <c r="W87" s="59">
        <f t="shared" si="24"/>
        <v>0</v>
      </c>
      <c r="X87" s="59">
        <f t="shared" si="24"/>
        <v>0</v>
      </c>
      <c r="Y87" s="59">
        <f t="shared" si="24"/>
        <v>0</v>
      </c>
      <c r="Z87" s="59">
        <f t="shared" si="24"/>
        <v>0</v>
      </c>
      <c r="AA87" s="59">
        <f t="shared" si="24"/>
        <v>0</v>
      </c>
      <c r="AB87" s="59">
        <f t="shared" si="24"/>
        <v>0</v>
      </c>
      <c r="AC87" s="59">
        <f t="shared" si="24"/>
        <v>0</v>
      </c>
      <c r="AD87" s="59">
        <f t="shared" si="24"/>
        <v>0</v>
      </c>
      <c r="AE87" s="59">
        <f t="shared" si="24"/>
        <v>0</v>
      </c>
      <c r="AF87" s="63"/>
    </row>
    <row r="88" spans="1:32" s="12" customFormat="1" ht="15.75">
      <c r="A88" s="64" t="s">
        <v>33</v>
      </c>
      <c r="B88" s="59">
        <f>B89+B90+B91+B92</f>
        <v>8.3</v>
      </c>
      <c r="C88" s="59">
        <f>C89+C90+C91+C92</f>
        <v>0</v>
      </c>
      <c r="D88" s="59">
        <f>D89+D90+D91+D92</f>
        <v>0</v>
      </c>
      <c r="E88" s="59">
        <f>E89+E90+E91+E92</f>
        <v>0</v>
      </c>
      <c r="F88" s="46">
        <v>0</v>
      </c>
      <c r="G88" s="46">
        <v>0</v>
      </c>
      <c r="H88" s="59">
        <f>H89+H90+H91+H92</f>
        <v>0</v>
      </c>
      <c r="I88" s="59">
        <f aca="true" t="shared" si="25" ref="I88:AE88">I89+I90+I91</f>
        <v>0</v>
      </c>
      <c r="J88" s="59">
        <f t="shared" si="25"/>
        <v>0</v>
      </c>
      <c r="K88" s="59">
        <f t="shared" si="25"/>
        <v>0</v>
      </c>
      <c r="L88" s="59">
        <f t="shared" si="25"/>
        <v>0</v>
      </c>
      <c r="M88" s="59">
        <f t="shared" si="25"/>
        <v>0</v>
      </c>
      <c r="N88" s="59">
        <f t="shared" si="25"/>
        <v>0</v>
      </c>
      <c r="O88" s="59">
        <f t="shared" si="25"/>
        <v>0</v>
      </c>
      <c r="P88" s="59">
        <f t="shared" si="25"/>
        <v>0</v>
      </c>
      <c r="Q88" s="59">
        <f t="shared" si="25"/>
        <v>0</v>
      </c>
      <c r="R88" s="59">
        <f t="shared" si="25"/>
        <v>8.3</v>
      </c>
      <c r="S88" s="59">
        <f t="shared" si="25"/>
        <v>0</v>
      </c>
      <c r="T88" s="59">
        <f t="shared" si="25"/>
        <v>0</v>
      </c>
      <c r="U88" s="59">
        <f t="shared" si="25"/>
        <v>0</v>
      </c>
      <c r="V88" s="59">
        <f t="shared" si="25"/>
        <v>0</v>
      </c>
      <c r="W88" s="59">
        <f t="shared" si="25"/>
        <v>0</v>
      </c>
      <c r="X88" s="59">
        <f t="shared" si="25"/>
        <v>0</v>
      </c>
      <c r="Y88" s="59">
        <f t="shared" si="25"/>
        <v>0</v>
      </c>
      <c r="Z88" s="59">
        <f t="shared" si="25"/>
        <v>0</v>
      </c>
      <c r="AA88" s="59">
        <f t="shared" si="25"/>
        <v>0</v>
      </c>
      <c r="AB88" s="59">
        <f t="shared" si="25"/>
        <v>0</v>
      </c>
      <c r="AC88" s="59">
        <f t="shared" si="25"/>
        <v>0</v>
      </c>
      <c r="AD88" s="59">
        <f t="shared" si="25"/>
        <v>0</v>
      </c>
      <c r="AE88" s="59">
        <f t="shared" si="25"/>
        <v>0</v>
      </c>
      <c r="AF88" s="107"/>
    </row>
    <row r="89" spans="1:32" s="12" customFormat="1" ht="15.75">
      <c r="A89" s="62" t="s">
        <v>26</v>
      </c>
      <c r="B89" s="59">
        <f>H89+J89+L89+N89+P89+R89+T89+V89+X89+Z89+AB89+AD89</f>
        <v>0</v>
      </c>
      <c r="C89" s="59">
        <f>H89+J89+L89</f>
        <v>0</v>
      </c>
      <c r="D89" s="59">
        <f>E89</f>
        <v>0</v>
      </c>
      <c r="E89" s="59">
        <f>I89+K89+M89</f>
        <v>0</v>
      </c>
      <c r="F89" s="46">
        <v>0</v>
      </c>
      <c r="G89" s="46">
        <v>0</v>
      </c>
      <c r="H89" s="60">
        <v>0</v>
      </c>
      <c r="I89" s="60">
        <v>0</v>
      </c>
      <c r="J89" s="60">
        <v>0</v>
      </c>
      <c r="K89" s="60">
        <v>0</v>
      </c>
      <c r="L89" s="60">
        <v>0</v>
      </c>
      <c r="M89" s="60">
        <v>0</v>
      </c>
      <c r="N89" s="60">
        <v>0</v>
      </c>
      <c r="O89" s="60">
        <v>0</v>
      </c>
      <c r="P89" s="60">
        <v>0</v>
      </c>
      <c r="Q89" s="60">
        <v>0</v>
      </c>
      <c r="R89" s="60">
        <v>0</v>
      </c>
      <c r="S89" s="60">
        <v>0</v>
      </c>
      <c r="T89" s="60">
        <v>0</v>
      </c>
      <c r="U89" s="60">
        <v>0</v>
      </c>
      <c r="V89" s="60">
        <v>0</v>
      </c>
      <c r="W89" s="60">
        <v>0</v>
      </c>
      <c r="X89" s="60">
        <v>0</v>
      </c>
      <c r="Y89" s="60">
        <v>0</v>
      </c>
      <c r="Z89" s="60">
        <v>0</v>
      </c>
      <c r="AA89" s="60">
        <v>0</v>
      </c>
      <c r="AB89" s="60">
        <v>0</v>
      </c>
      <c r="AC89" s="60">
        <v>0</v>
      </c>
      <c r="AD89" s="60">
        <v>0</v>
      </c>
      <c r="AE89" s="60">
        <v>0</v>
      </c>
      <c r="AF89" s="108"/>
    </row>
    <row r="90" spans="1:32" s="12" customFormat="1" ht="15.75">
      <c r="A90" s="62" t="s">
        <v>24</v>
      </c>
      <c r="B90" s="59">
        <f>H90+J90+L90+N90+P90+R90+T90+V90+X90+Z90+AB90+AD90</f>
        <v>8.3</v>
      </c>
      <c r="C90" s="59">
        <f>H90+J90+L90</f>
        <v>0</v>
      </c>
      <c r="D90" s="59">
        <f>E90</f>
        <v>0</v>
      </c>
      <c r="E90" s="59">
        <f>I90+K90+M90</f>
        <v>0</v>
      </c>
      <c r="F90" s="46">
        <v>0</v>
      </c>
      <c r="G90" s="46">
        <v>0</v>
      </c>
      <c r="H90" s="60">
        <v>0</v>
      </c>
      <c r="I90" s="60">
        <v>0</v>
      </c>
      <c r="J90" s="60">
        <v>0</v>
      </c>
      <c r="K90" s="60">
        <v>0</v>
      </c>
      <c r="L90" s="60">
        <v>0</v>
      </c>
      <c r="M90" s="60">
        <v>0</v>
      </c>
      <c r="N90" s="60">
        <v>0</v>
      </c>
      <c r="O90" s="60">
        <v>0</v>
      </c>
      <c r="P90" s="60">
        <v>0</v>
      </c>
      <c r="Q90" s="60">
        <v>0</v>
      </c>
      <c r="R90" s="60">
        <v>8.3</v>
      </c>
      <c r="S90" s="60">
        <v>0</v>
      </c>
      <c r="T90" s="60">
        <v>0</v>
      </c>
      <c r="U90" s="60">
        <v>0</v>
      </c>
      <c r="V90" s="60">
        <v>0</v>
      </c>
      <c r="W90" s="60">
        <v>0</v>
      </c>
      <c r="X90" s="60">
        <v>0</v>
      </c>
      <c r="Y90" s="60">
        <v>0</v>
      </c>
      <c r="Z90" s="60">
        <v>0</v>
      </c>
      <c r="AA90" s="60">
        <v>0</v>
      </c>
      <c r="AB90" s="60">
        <v>0</v>
      </c>
      <c r="AC90" s="60">
        <v>0</v>
      </c>
      <c r="AD90" s="60">
        <v>0</v>
      </c>
      <c r="AE90" s="60">
        <v>0</v>
      </c>
      <c r="AF90" s="108"/>
    </row>
    <row r="91" spans="1:32" s="12" customFormat="1" ht="15.75">
      <c r="A91" s="62" t="s">
        <v>25</v>
      </c>
      <c r="B91" s="59">
        <f>H91+J91+L91+N91+P91+R91+T91+V91+X91+Z91+AB91+AD91</f>
        <v>0</v>
      </c>
      <c r="C91" s="59">
        <f>H91+J91+L91</f>
        <v>0</v>
      </c>
      <c r="D91" s="59">
        <f>E91</f>
        <v>0</v>
      </c>
      <c r="E91" s="59">
        <f>I91+K91+M91</f>
        <v>0</v>
      </c>
      <c r="F91" s="46">
        <v>0</v>
      </c>
      <c r="G91" s="46">
        <v>0</v>
      </c>
      <c r="H91" s="60">
        <v>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0">
        <v>0</v>
      </c>
      <c r="AC91" s="60">
        <v>0</v>
      </c>
      <c r="AD91" s="60">
        <v>0</v>
      </c>
      <c r="AE91" s="60">
        <v>0</v>
      </c>
      <c r="AF91" s="108"/>
    </row>
    <row r="92" spans="1:32" s="12" customFormat="1" ht="15.75">
      <c r="A92" s="62" t="s">
        <v>78</v>
      </c>
      <c r="B92" s="59">
        <f>H92+J92+L92+N92+P92+R92+T92+V92+X92+Z92+AB92+AD92</f>
        <v>0</v>
      </c>
      <c r="C92" s="59">
        <f>H92+J92+L92</f>
        <v>0</v>
      </c>
      <c r="D92" s="59">
        <f>E92</f>
        <v>0</v>
      </c>
      <c r="E92" s="59">
        <f>I92+K92+M92</f>
        <v>0</v>
      </c>
      <c r="F92" s="46">
        <v>0</v>
      </c>
      <c r="G92" s="46">
        <v>0</v>
      </c>
      <c r="H92" s="60">
        <v>0</v>
      </c>
      <c r="I92" s="60">
        <v>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60">
        <v>0</v>
      </c>
      <c r="AC92" s="60">
        <v>0</v>
      </c>
      <c r="AD92" s="60">
        <v>0</v>
      </c>
      <c r="AE92" s="60">
        <v>0</v>
      </c>
      <c r="AF92" s="109"/>
    </row>
    <row r="93" spans="1:32" s="12" customFormat="1" ht="97.5" customHeight="1">
      <c r="A93" s="58" t="s">
        <v>67</v>
      </c>
      <c r="B93" s="59"/>
      <c r="C93" s="59"/>
      <c r="D93" s="59"/>
      <c r="E93" s="59"/>
      <c r="F93" s="46"/>
      <c r="G93" s="46"/>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6"/>
    </row>
    <row r="94" spans="1:32" s="12" customFormat="1" ht="94.5" customHeight="1">
      <c r="A94" s="58" t="s">
        <v>50</v>
      </c>
      <c r="B94" s="59"/>
      <c r="C94" s="59"/>
      <c r="D94" s="59"/>
      <c r="E94" s="59"/>
      <c r="F94" s="46"/>
      <c r="G94" s="46"/>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6"/>
    </row>
    <row r="95" spans="1:32" s="12" customFormat="1" ht="15.75">
      <c r="A95" s="62" t="s">
        <v>22</v>
      </c>
      <c r="B95" s="59"/>
      <c r="C95" s="59"/>
      <c r="D95" s="59"/>
      <c r="E95" s="59"/>
      <c r="F95" s="46"/>
      <c r="G95" s="46"/>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6"/>
    </row>
    <row r="96" spans="1:32" s="12" customFormat="1" ht="48">
      <c r="A96" s="75" t="s">
        <v>51</v>
      </c>
      <c r="B96" s="59">
        <f aca="true" t="shared" si="26" ref="B96:D97">B97</f>
        <v>13262.4</v>
      </c>
      <c r="C96" s="59">
        <f t="shared" si="26"/>
        <v>6532.9400000000005</v>
      </c>
      <c r="D96" s="59">
        <f t="shared" si="26"/>
        <v>6019.509999999999</v>
      </c>
      <c r="E96" s="59">
        <f>E98</f>
        <v>6019.509999999999</v>
      </c>
      <c r="F96" s="46">
        <f>F97</f>
        <v>0.454</v>
      </c>
      <c r="G96" s="46">
        <f>G97</f>
        <v>0.92</v>
      </c>
      <c r="H96" s="59">
        <f aca="true" t="shared" si="27" ref="H96:Q97">H97</f>
        <v>2916.04</v>
      </c>
      <c r="I96" s="59">
        <f t="shared" si="27"/>
        <v>2524.55</v>
      </c>
      <c r="J96" s="59">
        <f t="shared" si="27"/>
        <v>1394.34</v>
      </c>
      <c r="K96" s="59">
        <f t="shared" si="27"/>
        <v>1687.6</v>
      </c>
      <c r="L96" s="59">
        <f t="shared" si="27"/>
        <v>772.87</v>
      </c>
      <c r="M96" s="59">
        <f t="shared" si="27"/>
        <v>489.32</v>
      </c>
      <c r="N96" s="59">
        <f t="shared" si="27"/>
        <v>1449.69</v>
      </c>
      <c r="O96" s="59">
        <f t="shared" si="27"/>
        <v>1318.04</v>
      </c>
      <c r="P96" s="59">
        <f t="shared" si="27"/>
        <v>855.56</v>
      </c>
      <c r="Q96" s="59">
        <f t="shared" si="27"/>
        <v>0</v>
      </c>
      <c r="R96" s="59">
        <f aca="true" t="shared" si="28" ref="R96:AA97">R97</f>
        <v>715.57</v>
      </c>
      <c r="S96" s="59">
        <f t="shared" si="28"/>
        <v>0</v>
      </c>
      <c r="T96" s="59">
        <f t="shared" si="28"/>
        <v>1320.01</v>
      </c>
      <c r="U96" s="59">
        <f t="shared" si="28"/>
        <v>0</v>
      </c>
      <c r="V96" s="59">
        <f t="shared" si="28"/>
        <v>490.57</v>
      </c>
      <c r="W96" s="59">
        <f t="shared" si="28"/>
        <v>0</v>
      </c>
      <c r="X96" s="59">
        <f t="shared" si="28"/>
        <v>414.16</v>
      </c>
      <c r="Y96" s="59">
        <f t="shared" si="28"/>
        <v>0</v>
      </c>
      <c r="Z96" s="59">
        <f t="shared" si="28"/>
        <v>985.83</v>
      </c>
      <c r="AA96" s="59">
        <f t="shared" si="28"/>
        <v>0</v>
      </c>
      <c r="AB96" s="59">
        <f aca="true" t="shared" si="29" ref="AB96:AE97">AB97</f>
        <v>470.77</v>
      </c>
      <c r="AC96" s="59">
        <f t="shared" si="29"/>
        <v>0</v>
      </c>
      <c r="AD96" s="59">
        <f t="shared" si="29"/>
        <v>1476.99</v>
      </c>
      <c r="AE96" s="59">
        <f t="shared" si="29"/>
        <v>0</v>
      </c>
      <c r="AF96" s="63"/>
    </row>
    <row r="97" spans="1:32" s="12" customFormat="1" ht="15.75">
      <c r="A97" s="64" t="s">
        <v>33</v>
      </c>
      <c r="B97" s="59">
        <f t="shared" si="26"/>
        <v>13262.4</v>
      </c>
      <c r="C97" s="59">
        <f t="shared" si="26"/>
        <v>6532.9400000000005</v>
      </c>
      <c r="D97" s="59">
        <f t="shared" si="26"/>
        <v>6019.509999999999</v>
      </c>
      <c r="E97" s="59">
        <f>E98</f>
        <v>6019.509999999999</v>
      </c>
      <c r="F97" s="46">
        <f>F98</f>
        <v>0.454</v>
      </c>
      <c r="G97" s="46">
        <f>G98</f>
        <v>0.92</v>
      </c>
      <c r="H97" s="59">
        <f t="shared" si="27"/>
        <v>2916.04</v>
      </c>
      <c r="I97" s="59">
        <f t="shared" si="27"/>
        <v>2524.55</v>
      </c>
      <c r="J97" s="59">
        <f t="shared" si="27"/>
        <v>1394.34</v>
      </c>
      <c r="K97" s="59">
        <f t="shared" si="27"/>
        <v>1687.6</v>
      </c>
      <c r="L97" s="59">
        <f t="shared" si="27"/>
        <v>772.87</v>
      </c>
      <c r="M97" s="59">
        <f t="shared" si="27"/>
        <v>489.32</v>
      </c>
      <c r="N97" s="59">
        <f t="shared" si="27"/>
        <v>1449.69</v>
      </c>
      <c r="O97" s="59">
        <f t="shared" si="27"/>
        <v>1318.04</v>
      </c>
      <c r="P97" s="59">
        <f t="shared" si="27"/>
        <v>855.56</v>
      </c>
      <c r="Q97" s="59">
        <f t="shared" si="27"/>
        <v>0</v>
      </c>
      <c r="R97" s="59">
        <f t="shared" si="28"/>
        <v>715.57</v>
      </c>
      <c r="S97" s="59">
        <f t="shared" si="28"/>
        <v>0</v>
      </c>
      <c r="T97" s="59">
        <f t="shared" si="28"/>
        <v>1320.01</v>
      </c>
      <c r="U97" s="59">
        <f t="shared" si="28"/>
        <v>0</v>
      </c>
      <c r="V97" s="59">
        <f t="shared" si="28"/>
        <v>490.57</v>
      </c>
      <c r="W97" s="59">
        <f t="shared" si="28"/>
        <v>0</v>
      </c>
      <c r="X97" s="59">
        <f t="shared" si="28"/>
        <v>414.16</v>
      </c>
      <c r="Y97" s="59">
        <f t="shared" si="28"/>
        <v>0</v>
      </c>
      <c r="Z97" s="59">
        <f t="shared" si="28"/>
        <v>985.83</v>
      </c>
      <c r="AA97" s="59">
        <f t="shared" si="28"/>
        <v>0</v>
      </c>
      <c r="AB97" s="59">
        <f t="shared" si="29"/>
        <v>470.77</v>
      </c>
      <c r="AC97" s="59">
        <f t="shared" si="29"/>
        <v>0</v>
      </c>
      <c r="AD97" s="59">
        <f t="shared" si="29"/>
        <v>1476.99</v>
      </c>
      <c r="AE97" s="59">
        <f t="shared" si="29"/>
        <v>0</v>
      </c>
      <c r="AF97" s="66"/>
    </row>
    <row r="98" spans="1:32" s="12" customFormat="1" ht="18" customHeight="1">
      <c r="A98" s="62" t="s">
        <v>25</v>
      </c>
      <c r="B98" s="59">
        <f>H98+J98+L98+N98+P98+R98+T98+V98+X98+Z98+AB98+AD98</f>
        <v>13262.4</v>
      </c>
      <c r="C98" s="59">
        <f>H98+J98+L98+N98</f>
        <v>6532.9400000000005</v>
      </c>
      <c r="D98" s="59">
        <f>E98</f>
        <v>6019.509999999999</v>
      </c>
      <c r="E98" s="60">
        <f>I98+K98+M98+O98</f>
        <v>6019.509999999999</v>
      </c>
      <c r="F98" s="46">
        <v>0.454</v>
      </c>
      <c r="G98" s="46">
        <v>0.92</v>
      </c>
      <c r="H98" s="60">
        <v>2916.04</v>
      </c>
      <c r="I98" s="60">
        <v>2524.55</v>
      </c>
      <c r="J98" s="60">
        <v>1394.34</v>
      </c>
      <c r="K98" s="60">
        <v>1687.6</v>
      </c>
      <c r="L98" s="60">
        <v>772.87</v>
      </c>
      <c r="M98" s="60">
        <v>489.32</v>
      </c>
      <c r="N98" s="60">
        <v>1449.69</v>
      </c>
      <c r="O98" s="60">
        <v>1318.04</v>
      </c>
      <c r="P98" s="60">
        <v>855.56</v>
      </c>
      <c r="Q98" s="60">
        <v>0</v>
      </c>
      <c r="R98" s="60">
        <v>715.57</v>
      </c>
      <c r="S98" s="60">
        <v>0</v>
      </c>
      <c r="T98" s="60">
        <v>1320.01</v>
      </c>
      <c r="U98" s="60">
        <v>0</v>
      </c>
      <c r="V98" s="60">
        <v>490.57</v>
      </c>
      <c r="W98" s="60">
        <v>0</v>
      </c>
      <c r="X98" s="60">
        <v>414.16</v>
      </c>
      <c r="Y98" s="60">
        <v>0</v>
      </c>
      <c r="Z98" s="60">
        <v>985.83</v>
      </c>
      <c r="AA98" s="60">
        <v>0</v>
      </c>
      <c r="AB98" s="60">
        <v>470.77</v>
      </c>
      <c r="AC98" s="60">
        <v>0</v>
      </c>
      <c r="AD98" s="60">
        <v>1476.99</v>
      </c>
      <c r="AE98" s="60">
        <v>0</v>
      </c>
      <c r="AF98" s="66"/>
    </row>
    <row r="99" spans="1:32" s="12" customFormat="1" ht="48">
      <c r="A99" s="75" t="s">
        <v>52</v>
      </c>
      <c r="B99" s="59">
        <f>B100</f>
        <v>5727.400000000001</v>
      </c>
      <c r="C99" s="59">
        <f aca="true" t="shared" si="30" ref="C99:E100">C100</f>
        <v>2854.8499999999995</v>
      </c>
      <c r="D99" s="59">
        <f t="shared" si="30"/>
        <v>2813.06</v>
      </c>
      <c r="E99" s="59">
        <f t="shared" si="30"/>
        <v>2813.06</v>
      </c>
      <c r="F99" s="46">
        <f>F100</f>
        <v>0.491</v>
      </c>
      <c r="G99" s="46">
        <f>G100</f>
        <v>0.985</v>
      </c>
      <c r="H99" s="59">
        <f aca="true" t="shared" si="31" ref="H99:Q100">H100</f>
        <v>1196.57</v>
      </c>
      <c r="I99" s="59">
        <f t="shared" si="31"/>
        <v>1080.97</v>
      </c>
      <c r="J99" s="59">
        <f t="shared" si="31"/>
        <v>513.59</v>
      </c>
      <c r="K99" s="59">
        <f t="shared" si="31"/>
        <v>559.91</v>
      </c>
      <c r="L99" s="59">
        <f t="shared" si="31"/>
        <v>363.14</v>
      </c>
      <c r="M99" s="59">
        <f t="shared" si="31"/>
        <v>396.51</v>
      </c>
      <c r="N99" s="59">
        <f t="shared" si="31"/>
        <v>781.55</v>
      </c>
      <c r="O99" s="59">
        <f t="shared" si="31"/>
        <v>775.67</v>
      </c>
      <c r="P99" s="59">
        <f t="shared" si="31"/>
        <v>400.76</v>
      </c>
      <c r="Q99" s="59">
        <f t="shared" si="31"/>
        <v>0</v>
      </c>
      <c r="R99" s="59">
        <f aca="true" t="shared" si="32" ref="R99:AA100">R100</f>
        <v>359.66</v>
      </c>
      <c r="S99" s="59">
        <f t="shared" si="32"/>
        <v>0</v>
      </c>
      <c r="T99" s="59">
        <f t="shared" si="32"/>
        <v>617.8</v>
      </c>
      <c r="U99" s="59">
        <f t="shared" si="32"/>
        <v>0</v>
      </c>
      <c r="V99" s="59">
        <f t="shared" si="32"/>
        <v>265.97</v>
      </c>
      <c r="W99" s="59">
        <f t="shared" si="32"/>
        <v>0</v>
      </c>
      <c r="X99" s="59">
        <f t="shared" si="32"/>
        <v>185.54</v>
      </c>
      <c r="Y99" s="59">
        <f t="shared" si="32"/>
        <v>0</v>
      </c>
      <c r="Z99" s="59">
        <f t="shared" si="32"/>
        <v>466.25</v>
      </c>
      <c r="AA99" s="59">
        <f t="shared" si="32"/>
        <v>0</v>
      </c>
      <c r="AB99" s="59">
        <f aca="true" t="shared" si="33" ref="AB99:AE100">AB100</f>
        <v>210.77</v>
      </c>
      <c r="AC99" s="59">
        <f t="shared" si="33"/>
        <v>0</v>
      </c>
      <c r="AD99" s="59">
        <f t="shared" si="33"/>
        <v>365.8</v>
      </c>
      <c r="AE99" s="59">
        <f t="shared" si="33"/>
        <v>0</v>
      </c>
      <c r="AF99" s="63"/>
    </row>
    <row r="100" spans="1:32" s="12" customFormat="1" ht="15.75">
      <c r="A100" s="64" t="s">
        <v>33</v>
      </c>
      <c r="B100" s="59">
        <f>B101</f>
        <v>5727.400000000001</v>
      </c>
      <c r="C100" s="59">
        <f t="shared" si="30"/>
        <v>2854.8499999999995</v>
      </c>
      <c r="D100" s="59">
        <f t="shared" si="30"/>
        <v>2813.06</v>
      </c>
      <c r="E100" s="59">
        <f t="shared" si="30"/>
        <v>2813.06</v>
      </c>
      <c r="F100" s="46">
        <v>0.491</v>
      </c>
      <c r="G100" s="46">
        <v>0.985</v>
      </c>
      <c r="H100" s="59">
        <f t="shared" si="31"/>
        <v>1196.57</v>
      </c>
      <c r="I100" s="59">
        <f t="shared" si="31"/>
        <v>1080.97</v>
      </c>
      <c r="J100" s="59">
        <f t="shared" si="31"/>
        <v>513.59</v>
      </c>
      <c r="K100" s="59">
        <f t="shared" si="31"/>
        <v>559.91</v>
      </c>
      <c r="L100" s="59">
        <f t="shared" si="31"/>
        <v>363.14</v>
      </c>
      <c r="M100" s="59">
        <f t="shared" si="31"/>
        <v>396.51</v>
      </c>
      <c r="N100" s="59">
        <f t="shared" si="31"/>
        <v>781.55</v>
      </c>
      <c r="O100" s="59">
        <f t="shared" si="31"/>
        <v>775.67</v>
      </c>
      <c r="P100" s="59">
        <f t="shared" si="31"/>
        <v>400.76</v>
      </c>
      <c r="Q100" s="59">
        <f t="shared" si="31"/>
        <v>0</v>
      </c>
      <c r="R100" s="59">
        <f t="shared" si="32"/>
        <v>359.66</v>
      </c>
      <c r="S100" s="59">
        <f t="shared" si="32"/>
        <v>0</v>
      </c>
      <c r="T100" s="59">
        <f t="shared" si="32"/>
        <v>617.8</v>
      </c>
      <c r="U100" s="59">
        <f t="shared" si="32"/>
        <v>0</v>
      </c>
      <c r="V100" s="59">
        <f t="shared" si="32"/>
        <v>265.97</v>
      </c>
      <c r="W100" s="59">
        <f t="shared" si="32"/>
        <v>0</v>
      </c>
      <c r="X100" s="59">
        <f t="shared" si="32"/>
        <v>185.54</v>
      </c>
      <c r="Y100" s="59">
        <f t="shared" si="32"/>
        <v>0</v>
      </c>
      <c r="Z100" s="59">
        <f t="shared" si="32"/>
        <v>466.25</v>
      </c>
      <c r="AA100" s="59">
        <f t="shared" si="32"/>
        <v>0</v>
      </c>
      <c r="AB100" s="59">
        <f t="shared" si="33"/>
        <v>210.77</v>
      </c>
      <c r="AC100" s="59">
        <f t="shared" si="33"/>
        <v>0</v>
      </c>
      <c r="AD100" s="59">
        <f t="shared" si="33"/>
        <v>365.8</v>
      </c>
      <c r="AE100" s="59">
        <f t="shared" si="33"/>
        <v>0</v>
      </c>
      <c r="AF100" s="66"/>
    </row>
    <row r="101" spans="1:32" s="12" customFormat="1" ht="15.75">
      <c r="A101" s="62" t="s">
        <v>25</v>
      </c>
      <c r="B101" s="59">
        <f>H101+J101+L101+N101+P101+R101+T101+V101+X101+Z101+AB101+AD101</f>
        <v>5727.400000000001</v>
      </c>
      <c r="C101" s="60">
        <f>H101+J101+L101+N101</f>
        <v>2854.8499999999995</v>
      </c>
      <c r="D101" s="60">
        <f>E101</f>
        <v>2813.06</v>
      </c>
      <c r="E101" s="60">
        <f>I101+K101+M101+O101</f>
        <v>2813.06</v>
      </c>
      <c r="F101" s="46">
        <v>0.491</v>
      </c>
      <c r="G101" s="46">
        <v>0.985</v>
      </c>
      <c r="H101" s="60">
        <v>1196.57</v>
      </c>
      <c r="I101" s="60">
        <v>1080.97</v>
      </c>
      <c r="J101" s="60">
        <v>513.59</v>
      </c>
      <c r="K101" s="60">
        <v>559.91</v>
      </c>
      <c r="L101" s="60">
        <v>363.14</v>
      </c>
      <c r="M101" s="60">
        <v>396.51</v>
      </c>
      <c r="N101" s="60">
        <v>781.55</v>
      </c>
      <c r="O101" s="60">
        <v>775.67</v>
      </c>
      <c r="P101" s="60">
        <v>400.76</v>
      </c>
      <c r="Q101" s="60">
        <v>0</v>
      </c>
      <c r="R101" s="60">
        <v>359.66</v>
      </c>
      <c r="S101" s="60">
        <v>0</v>
      </c>
      <c r="T101" s="60">
        <v>617.8</v>
      </c>
      <c r="U101" s="60">
        <v>0</v>
      </c>
      <c r="V101" s="60">
        <v>265.97</v>
      </c>
      <c r="W101" s="60">
        <v>0</v>
      </c>
      <c r="X101" s="60">
        <v>185.54</v>
      </c>
      <c r="Y101" s="60">
        <v>0</v>
      </c>
      <c r="Z101" s="60">
        <v>466.25</v>
      </c>
      <c r="AA101" s="60">
        <v>0</v>
      </c>
      <c r="AB101" s="60">
        <v>210.77</v>
      </c>
      <c r="AC101" s="60">
        <v>0</v>
      </c>
      <c r="AD101" s="60">
        <v>365.8</v>
      </c>
      <c r="AE101" s="60">
        <v>0</v>
      </c>
      <c r="AF101" s="66"/>
    </row>
    <row r="102" spans="1:33" ht="15.75">
      <c r="A102" s="64" t="s">
        <v>34</v>
      </c>
      <c r="B102" s="59">
        <f>B103+B104+B105+B106</f>
        <v>190549.4</v>
      </c>
      <c r="C102" s="59">
        <f>C103+C104+C105+C106</f>
        <v>50510.829999999994</v>
      </c>
      <c r="D102" s="59">
        <f>D103+D104+D105+D106</f>
        <v>40190.96</v>
      </c>
      <c r="E102" s="59">
        <f>E103+E104+E105+E106</f>
        <v>40190.96</v>
      </c>
      <c r="F102" s="46">
        <v>0.134</v>
      </c>
      <c r="G102" s="46">
        <v>0.613</v>
      </c>
      <c r="H102" s="59">
        <f aca="true" t="shared" si="34" ref="H102:AE102">H103+H104+H105+H106</f>
        <v>7806.209999999999</v>
      </c>
      <c r="I102" s="59">
        <f t="shared" si="34"/>
        <v>7299.12</v>
      </c>
      <c r="J102" s="59">
        <f t="shared" si="34"/>
        <v>4471.0599999999995</v>
      </c>
      <c r="K102" s="59">
        <f t="shared" si="34"/>
        <v>3125.04</v>
      </c>
      <c r="L102" s="59">
        <f t="shared" si="34"/>
        <v>26070.06</v>
      </c>
      <c r="M102" s="59">
        <f t="shared" si="34"/>
        <v>2571.33</v>
      </c>
      <c r="N102" s="59">
        <f t="shared" si="34"/>
        <v>12163.499999999998</v>
      </c>
      <c r="O102" s="59">
        <f t="shared" si="34"/>
        <v>27195.469999999998</v>
      </c>
      <c r="P102" s="59">
        <f t="shared" si="34"/>
        <v>1256.32</v>
      </c>
      <c r="Q102" s="59">
        <f t="shared" si="34"/>
        <v>0</v>
      </c>
      <c r="R102" s="59">
        <f t="shared" si="34"/>
        <v>2111.69</v>
      </c>
      <c r="S102" s="59">
        <f t="shared" si="34"/>
        <v>0</v>
      </c>
      <c r="T102" s="59">
        <f t="shared" si="34"/>
        <v>5585.54</v>
      </c>
      <c r="U102" s="59">
        <f t="shared" si="34"/>
        <v>0</v>
      </c>
      <c r="V102" s="59">
        <f t="shared" si="34"/>
        <v>784.29</v>
      </c>
      <c r="W102" s="59">
        <f t="shared" si="34"/>
        <v>0</v>
      </c>
      <c r="X102" s="59">
        <f t="shared" si="34"/>
        <v>4599.7</v>
      </c>
      <c r="Y102" s="59">
        <f t="shared" si="34"/>
        <v>0</v>
      </c>
      <c r="Z102" s="59">
        <f t="shared" si="34"/>
        <v>20140.210000000003</v>
      </c>
      <c r="AA102" s="59">
        <f t="shared" si="34"/>
        <v>0</v>
      </c>
      <c r="AB102" s="59">
        <f t="shared" si="34"/>
        <v>13002.680000000002</v>
      </c>
      <c r="AC102" s="59">
        <f t="shared" si="34"/>
        <v>0</v>
      </c>
      <c r="AD102" s="59">
        <f t="shared" si="34"/>
        <v>92558.14</v>
      </c>
      <c r="AE102" s="59">
        <f t="shared" si="34"/>
        <v>0</v>
      </c>
      <c r="AF102" s="63"/>
      <c r="AG102" s="82"/>
    </row>
    <row r="103" spans="1:32" s="12" customFormat="1" ht="15.75">
      <c r="A103" s="62" t="s">
        <v>24</v>
      </c>
      <c r="B103" s="60">
        <f>B90+B78+B72+B58+B52+B46+B38+B30+B24+B18+B64+B84</f>
        <v>84498.19</v>
      </c>
      <c r="C103" s="60">
        <f>H103+J103+L103+N103</f>
        <v>17141.75</v>
      </c>
      <c r="D103" s="60">
        <f>D90+D78+D72+D58+D52+D46+D38+D30+D24+D18+D64+D84</f>
        <v>17141.75</v>
      </c>
      <c r="E103" s="60">
        <f>E90+E78+E72+E58+E52+E46+E38+E30+E24+E18+E64+E84</f>
        <v>17141.75</v>
      </c>
      <c r="F103" s="46">
        <v>0.024</v>
      </c>
      <c r="G103" s="46">
        <v>0.115</v>
      </c>
      <c r="H103" s="59">
        <f>H38+H46+H52+H72+H90+H78+H58+H30+H24+H18+H64+H84</f>
        <v>0</v>
      </c>
      <c r="I103" s="59">
        <f aca="true" t="shared" si="35" ref="I103:AE103">I38+I46+I52+I72+I90+I78+I58+I30+I24+I18+I64+I84</f>
        <v>0</v>
      </c>
      <c r="J103" s="59">
        <f t="shared" si="35"/>
        <v>789.78</v>
      </c>
      <c r="K103" s="59">
        <f t="shared" si="35"/>
        <v>789.78</v>
      </c>
      <c r="L103" s="59">
        <f t="shared" si="35"/>
        <v>15169.5</v>
      </c>
      <c r="M103" s="59">
        <f t="shared" si="35"/>
        <v>0</v>
      </c>
      <c r="N103" s="59">
        <f t="shared" si="35"/>
        <v>1182.47</v>
      </c>
      <c r="O103" s="59">
        <f t="shared" si="35"/>
        <v>16351.97</v>
      </c>
      <c r="P103" s="59">
        <f t="shared" si="35"/>
        <v>0</v>
      </c>
      <c r="Q103" s="59">
        <f t="shared" si="35"/>
        <v>0</v>
      </c>
      <c r="R103" s="59">
        <f t="shared" si="35"/>
        <v>882.2299999999999</v>
      </c>
      <c r="S103" s="59">
        <f t="shared" si="35"/>
        <v>0</v>
      </c>
      <c r="T103" s="59">
        <f>T38+T46+T52+T72+T90+T78+T58+T30+T24+T18+T64+T84</f>
        <v>1936.87</v>
      </c>
      <c r="U103" s="59">
        <f t="shared" si="35"/>
        <v>0</v>
      </c>
      <c r="V103" s="59">
        <f t="shared" si="35"/>
        <v>27.75</v>
      </c>
      <c r="W103" s="59">
        <f t="shared" si="35"/>
        <v>0</v>
      </c>
      <c r="X103" s="59">
        <f t="shared" si="35"/>
        <v>4000</v>
      </c>
      <c r="Y103" s="59">
        <f t="shared" si="35"/>
        <v>0</v>
      </c>
      <c r="Z103" s="59">
        <f t="shared" si="35"/>
        <v>12874.36</v>
      </c>
      <c r="AA103" s="59">
        <f t="shared" si="35"/>
        <v>0</v>
      </c>
      <c r="AB103" s="59">
        <f t="shared" si="35"/>
        <v>1507.37</v>
      </c>
      <c r="AC103" s="59">
        <f t="shared" si="35"/>
        <v>0</v>
      </c>
      <c r="AD103" s="59">
        <f t="shared" si="35"/>
        <v>46127.86</v>
      </c>
      <c r="AE103" s="59">
        <f t="shared" si="35"/>
        <v>0</v>
      </c>
      <c r="AF103" s="66"/>
    </row>
    <row r="104" spans="1:32" s="12" customFormat="1" ht="15.75">
      <c r="A104" s="62" t="s">
        <v>25</v>
      </c>
      <c r="B104" s="59">
        <f>B39+B47+B53+B73+B98+B101+B25+B19+B31+B91+B79+B59+B65+B85</f>
        <v>93441.81</v>
      </c>
      <c r="C104" s="59">
        <f>H104+J104+L104+N104</f>
        <v>25318.329999999994</v>
      </c>
      <c r="D104" s="59">
        <f>D39+D47+D53+D73+D98+D101+D25+D19+D31+D91+D79+D59+D65+D85</f>
        <v>23049.21</v>
      </c>
      <c r="E104" s="59">
        <f>E39+E47+E53+E73+E98+E101+E25+E19+E31+E91+E79+E59+E65+E85</f>
        <v>23049.21</v>
      </c>
      <c r="F104" s="46">
        <v>0.246</v>
      </c>
      <c r="G104" s="46">
        <v>0.975</v>
      </c>
      <c r="H104" s="59">
        <f>H39+H47+H53+H73+H98+H101+H25+H19+H31+H91+H79+H59+H65+H85</f>
        <v>7806.209999999999</v>
      </c>
      <c r="I104" s="59">
        <f aca="true" t="shared" si="36" ref="I104:AE104">I39+I47+I53+I73+I98+I101+I25+I19+I31+I91+I79+I59+I65+I85</f>
        <v>7299.12</v>
      </c>
      <c r="J104" s="59">
        <f t="shared" si="36"/>
        <v>3681.2799999999997</v>
      </c>
      <c r="K104" s="59">
        <f t="shared" si="36"/>
        <v>2335.2599999999998</v>
      </c>
      <c r="L104" s="59">
        <f t="shared" si="36"/>
        <v>2849.81</v>
      </c>
      <c r="M104" s="59">
        <f t="shared" si="36"/>
        <v>2571.33</v>
      </c>
      <c r="N104" s="59">
        <f t="shared" si="36"/>
        <v>10981.029999999999</v>
      </c>
      <c r="O104" s="59">
        <f t="shared" si="36"/>
        <v>10843.499999999998</v>
      </c>
      <c r="P104" s="59">
        <f t="shared" si="36"/>
        <v>1256.32</v>
      </c>
      <c r="Q104" s="59">
        <f t="shared" si="36"/>
        <v>0</v>
      </c>
      <c r="R104" s="59">
        <f t="shared" si="36"/>
        <v>1126.64</v>
      </c>
      <c r="S104" s="59">
        <f t="shared" si="36"/>
        <v>0</v>
      </c>
      <c r="T104" s="59">
        <f t="shared" si="36"/>
        <v>3648.67</v>
      </c>
      <c r="U104" s="59">
        <f t="shared" si="36"/>
        <v>0</v>
      </c>
      <c r="V104" s="59">
        <f t="shared" si="36"/>
        <v>756.54</v>
      </c>
      <c r="W104" s="59">
        <f t="shared" si="36"/>
        <v>0</v>
      </c>
      <c r="X104" s="59">
        <f t="shared" si="36"/>
        <v>599.7</v>
      </c>
      <c r="Y104" s="59">
        <f t="shared" si="36"/>
        <v>0</v>
      </c>
      <c r="Z104" s="59">
        <f t="shared" si="36"/>
        <v>6531.45</v>
      </c>
      <c r="AA104" s="59">
        <f t="shared" si="36"/>
        <v>0</v>
      </c>
      <c r="AB104" s="59">
        <f t="shared" si="36"/>
        <v>10760.910000000002</v>
      </c>
      <c r="AC104" s="59">
        <f t="shared" si="36"/>
        <v>0</v>
      </c>
      <c r="AD104" s="59">
        <f t="shared" si="36"/>
        <v>43443.25</v>
      </c>
      <c r="AE104" s="59">
        <f t="shared" si="36"/>
        <v>0</v>
      </c>
      <c r="AF104" s="66"/>
    </row>
    <row r="105" spans="1:32" s="12" customFormat="1" ht="15.75">
      <c r="A105" s="62" t="s">
        <v>26</v>
      </c>
      <c r="B105" s="59">
        <f>B74+B77+B89+B57+B51+B45+B40+B29+B23+B17+B63+B83</f>
        <v>4535.82</v>
      </c>
      <c r="C105" s="59">
        <f>H105+J105+L105+N105</f>
        <v>0</v>
      </c>
      <c r="D105" s="59">
        <f>D74+D77+D89+D57+D51+D45+D40+D29+D23+D17+D63+D83</f>
        <v>0</v>
      </c>
      <c r="E105" s="59">
        <f>E74+E77+E89+E57+E51+E45+E40+E29+E23+E17+E63+E83</f>
        <v>0</v>
      </c>
      <c r="F105" s="46">
        <v>0</v>
      </c>
      <c r="G105" s="46">
        <v>0</v>
      </c>
      <c r="H105" s="59">
        <f>H74+H77+H89+H57+H51+H45+H40+H29+H23+H17+H63+H83</f>
        <v>0</v>
      </c>
      <c r="I105" s="59">
        <f aca="true" t="shared" si="37" ref="I105:AE105">I74+I77+I89+I57+I51+I45+I40+I29+I23+I17+I63+I83</f>
        <v>0</v>
      </c>
      <c r="J105" s="59">
        <f t="shared" si="37"/>
        <v>0</v>
      </c>
      <c r="K105" s="59">
        <f t="shared" si="37"/>
        <v>0</v>
      </c>
      <c r="L105" s="59">
        <f t="shared" si="37"/>
        <v>0</v>
      </c>
      <c r="M105" s="59">
        <f t="shared" si="37"/>
        <v>0</v>
      </c>
      <c r="N105" s="59">
        <f t="shared" si="37"/>
        <v>0</v>
      </c>
      <c r="O105" s="59">
        <f t="shared" si="37"/>
        <v>0</v>
      </c>
      <c r="P105" s="59">
        <f t="shared" si="37"/>
        <v>0</v>
      </c>
      <c r="Q105" s="59">
        <f t="shared" si="37"/>
        <v>0</v>
      </c>
      <c r="R105" s="59">
        <f t="shared" si="37"/>
        <v>102.82</v>
      </c>
      <c r="S105" s="59">
        <f t="shared" si="37"/>
        <v>0</v>
      </c>
      <c r="T105" s="59">
        <f t="shared" si="37"/>
        <v>0</v>
      </c>
      <c r="U105" s="59">
        <f t="shared" si="37"/>
        <v>0</v>
      </c>
      <c r="V105" s="59">
        <f t="shared" si="37"/>
        <v>0</v>
      </c>
      <c r="W105" s="59">
        <f t="shared" si="37"/>
        <v>0</v>
      </c>
      <c r="X105" s="59">
        <f t="shared" si="37"/>
        <v>0</v>
      </c>
      <c r="Y105" s="59">
        <f t="shared" si="37"/>
        <v>0</v>
      </c>
      <c r="Z105" s="59">
        <f t="shared" si="37"/>
        <v>734.4</v>
      </c>
      <c r="AA105" s="59">
        <f t="shared" si="37"/>
        <v>0</v>
      </c>
      <c r="AB105" s="59">
        <f t="shared" si="37"/>
        <v>734.4</v>
      </c>
      <c r="AC105" s="59">
        <f t="shared" si="37"/>
        <v>0</v>
      </c>
      <c r="AD105" s="59">
        <f t="shared" si="37"/>
        <v>2964.2</v>
      </c>
      <c r="AE105" s="59">
        <f t="shared" si="37"/>
        <v>0</v>
      </c>
      <c r="AF105" s="66"/>
    </row>
    <row r="106" spans="1:32" ht="18.75" customHeight="1">
      <c r="A106" s="62" t="s">
        <v>78</v>
      </c>
      <c r="B106" s="59">
        <f>B60+B32+B92+B80+B54+B48+B41+B26+B20+B66+B86</f>
        <v>8073.58</v>
      </c>
      <c r="C106" s="59">
        <f>H106+J106+L106+N106</f>
        <v>8050.75</v>
      </c>
      <c r="D106" s="59">
        <f>D60+D32+D92+D80+D54+D48+D41+D26+D20+D66+D86</f>
        <v>0</v>
      </c>
      <c r="E106" s="59">
        <f>E60+E32+E92+E80+E54+E48+E41+E26+E20+E66+E86</f>
        <v>0</v>
      </c>
      <c r="F106" s="68">
        <v>0</v>
      </c>
      <c r="G106" s="68">
        <v>0</v>
      </c>
      <c r="H106" s="59">
        <f>H60+H32+H92+H80+H54+H48+H41+H26+H20+H66+H86</f>
        <v>0</v>
      </c>
      <c r="I106" s="59">
        <f aca="true" t="shared" si="38" ref="I106:AE106">I60+I32+I92+I80+I54+I48+I41+I26+I20+I66+I86</f>
        <v>0</v>
      </c>
      <c r="J106" s="59">
        <f t="shared" si="38"/>
        <v>0</v>
      </c>
      <c r="K106" s="59">
        <f t="shared" si="38"/>
        <v>0</v>
      </c>
      <c r="L106" s="59">
        <f t="shared" si="38"/>
        <v>8050.75</v>
      </c>
      <c r="M106" s="59">
        <f t="shared" si="38"/>
        <v>0</v>
      </c>
      <c r="N106" s="59">
        <f t="shared" si="38"/>
        <v>0</v>
      </c>
      <c r="O106" s="59">
        <f t="shared" si="38"/>
        <v>0</v>
      </c>
      <c r="P106" s="59">
        <f t="shared" si="38"/>
        <v>0</v>
      </c>
      <c r="Q106" s="59">
        <f t="shared" si="38"/>
        <v>0</v>
      </c>
      <c r="R106" s="59">
        <f t="shared" si="38"/>
        <v>0</v>
      </c>
      <c r="S106" s="59">
        <f t="shared" si="38"/>
        <v>0</v>
      </c>
      <c r="T106" s="59">
        <f t="shared" si="38"/>
        <v>0</v>
      </c>
      <c r="U106" s="59">
        <f t="shared" si="38"/>
        <v>0</v>
      </c>
      <c r="V106" s="59">
        <f t="shared" si="38"/>
        <v>0</v>
      </c>
      <c r="W106" s="59">
        <f t="shared" si="38"/>
        <v>0</v>
      </c>
      <c r="X106" s="59">
        <f t="shared" si="38"/>
        <v>0</v>
      </c>
      <c r="Y106" s="59">
        <f t="shared" si="38"/>
        <v>0</v>
      </c>
      <c r="Z106" s="59">
        <f t="shared" si="38"/>
        <v>0</v>
      </c>
      <c r="AA106" s="59">
        <f t="shared" si="38"/>
        <v>0</v>
      </c>
      <c r="AB106" s="59">
        <f t="shared" si="38"/>
        <v>0</v>
      </c>
      <c r="AC106" s="59">
        <f t="shared" si="38"/>
        <v>0</v>
      </c>
      <c r="AD106" s="59">
        <f t="shared" si="38"/>
        <v>22.83</v>
      </c>
      <c r="AE106" s="59">
        <f t="shared" si="38"/>
        <v>0</v>
      </c>
      <c r="AF106" s="56"/>
    </row>
    <row r="107" spans="1:37" ht="42.75" customHeight="1">
      <c r="A107" s="39"/>
      <c r="B107" s="99" t="s">
        <v>54</v>
      </c>
      <c r="C107" s="99"/>
      <c r="D107" s="99"/>
      <c r="E107" s="99"/>
      <c r="F107" s="99"/>
      <c r="G107" s="99"/>
      <c r="H107" s="99"/>
      <c r="I107" s="99"/>
      <c r="J107" s="99"/>
      <c r="K107" s="99"/>
      <c r="L107" s="99"/>
      <c r="M107" s="40"/>
      <c r="N107" s="79"/>
      <c r="O107" s="79"/>
      <c r="P107" s="71"/>
      <c r="Q107" s="71"/>
      <c r="R107" s="105" t="s">
        <v>69</v>
      </c>
      <c r="S107" s="105"/>
      <c r="T107" s="105"/>
      <c r="U107" s="79"/>
      <c r="V107" s="80"/>
      <c r="W107" s="80"/>
      <c r="X107" s="80"/>
      <c r="Y107" s="80"/>
      <c r="Z107" s="80"/>
      <c r="AA107" s="80"/>
      <c r="AB107" s="80"/>
      <c r="AC107" s="80"/>
      <c r="AD107" s="80"/>
      <c r="AE107" s="80"/>
      <c r="AF107" s="5"/>
      <c r="AG107" s="5"/>
      <c r="AH107" s="5"/>
      <c r="AI107" s="5"/>
      <c r="AJ107" s="5"/>
      <c r="AK107" s="4"/>
    </row>
    <row r="108" spans="1:37" ht="15.75" customHeight="1">
      <c r="A108" s="39"/>
      <c r="B108" s="40"/>
      <c r="C108" s="40"/>
      <c r="D108" s="40"/>
      <c r="E108" s="40"/>
      <c r="F108" s="48"/>
      <c r="G108" s="48"/>
      <c r="H108" s="40"/>
      <c r="I108" s="40"/>
      <c r="J108" s="40"/>
      <c r="K108" s="40"/>
      <c r="L108" s="40"/>
      <c r="M108" s="40"/>
      <c r="N108" s="79"/>
      <c r="O108" s="79"/>
      <c r="P108" s="71"/>
      <c r="Q108" s="71"/>
      <c r="R108" s="79"/>
      <c r="S108" s="79"/>
      <c r="T108" s="79"/>
      <c r="U108" s="79"/>
      <c r="V108" s="80"/>
      <c r="W108" s="80"/>
      <c r="X108" s="80"/>
      <c r="Y108" s="80"/>
      <c r="Z108" s="80"/>
      <c r="AA108" s="80"/>
      <c r="AB108" s="80"/>
      <c r="AC108" s="80"/>
      <c r="AD108" s="80"/>
      <c r="AE108" s="80"/>
      <c r="AF108" s="5"/>
      <c r="AG108" s="5"/>
      <c r="AH108" s="5"/>
      <c r="AI108" s="5"/>
      <c r="AJ108" s="5"/>
      <c r="AK108" s="4"/>
    </row>
    <row r="109" spans="1:37" ht="9.75" customHeight="1">
      <c r="A109" s="39"/>
      <c r="B109" s="39"/>
      <c r="C109" s="39"/>
      <c r="D109" s="39"/>
      <c r="E109" s="39"/>
      <c r="F109" s="49"/>
      <c r="G109" s="49"/>
      <c r="H109" s="71"/>
      <c r="I109" s="71"/>
      <c r="J109" s="71"/>
      <c r="K109" s="71"/>
      <c r="L109" s="71"/>
      <c r="M109" s="71"/>
      <c r="N109" s="71"/>
      <c r="O109" s="71"/>
      <c r="P109" s="71"/>
      <c r="Q109" s="71"/>
      <c r="R109" s="71"/>
      <c r="S109" s="71"/>
      <c r="T109" s="80"/>
      <c r="U109" s="80"/>
      <c r="V109" s="80"/>
      <c r="W109" s="80"/>
      <c r="X109" s="80"/>
      <c r="Y109" s="80"/>
      <c r="Z109" s="80"/>
      <c r="AA109" s="80"/>
      <c r="AB109" s="80"/>
      <c r="AC109" s="80"/>
      <c r="AD109" s="80"/>
      <c r="AE109" s="80"/>
      <c r="AF109" s="5"/>
      <c r="AG109" s="5"/>
      <c r="AH109" s="5"/>
      <c r="AI109" s="5"/>
      <c r="AJ109" s="5"/>
      <c r="AK109" s="4"/>
    </row>
    <row r="110" spans="1:37" ht="19.5" customHeight="1">
      <c r="A110" s="39"/>
      <c r="B110" s="35"/>
      <c r="C110" s="35"/>
      <c r="D110" s="35"/>
      <c r="E110" s="35"/>
      <c r="F110" s="47"/>
      <c r="G110" s="47"/>
      <c r="H110" s="71"/>
      <c r="I110" s="71"/>
      <c r="J110" s="71"/>
      <c r="K110" s="71"/>
      <c r="L110" s="71"/>
      <c r="M110" s="71"/>
      <c r="N110" s="71"/>
      <c r="O110" s="71"/>
      <c r="P110" s="71"/>
      <c r="Q110" s="71"/>
      <c r="R110" s="71"/>
      <c r="S110" s="71"/>
      <c r="T110" s="80"/>
      <c r="U110" s="80"/>
      <c r="V110" s="80"/>
      <c r="W110" s="80"/>
      <c r="X110" s="80"/>
      <c r="Y110" s="80"/>
      <c r="Z110" s="80"/>
      <c r="AA110" s="80"/>
      <c r="AB110" s="80"/>
      <c r="AC110" s="80"/>
      <c r="AD110" s="80"/>
      <c r="AE110" s="80"/>
      <c r="AF110" s="5"/>
      <c r="AG110" s="5"/>
      <c r="AH110" s="5"/>
      <c r="AI110" s="5"/>
      <c r="AJ110" s="5"/>
      <c r="AK110" s="4"/>
    </row>
    <row r="111" spans="1:31" ht="29.25" customHeight="1">
      <c r="A111" s="39"/>
      <c r="B111" s="106" t="s">
        <v>93</v>
      </c>
      <c r="C111" s="106"/>
      <c r="D111" s="106"/>
      <c r="E111" s="106"/>
      <c r="F111" s="106"/>
      <c r="G111" s="106"/>
      <c r="H111" s="106"/>
      <c r="I111" s="106"/>
      <c r="J111" s="106"/>
      <c r="K111" s="106"/>
      <c r="L111" s="106"/>
      <c r="M111" s="106"/>
      <c r="N111" s="106"/>
      <c r="O111" s="106"/>
      <c r="P111" s="106"/>
      <c r="Q111" s="106"/>
      <c r="R111" s="106"/>
      <c r="S111" s="106"/>
      <c r="T111" s="106"/>
      <c r="U111" s="106"/>
      <c r="V111" s="106"/>
      <c r="W111" s="35"/>
      <c r="X111" s="71"/>
      <c r="Y111" s="71"/>
      <c r="Z111" s="71"/>
      <c r="AA111" s="71"/>
      <c r="AB111" s="71"/>
      <c r="AC111" s="71"/>
      <c r="AD111" s="71"/>
      <c r="AE111" s="71"/>
    </row>
  </sheetData>
  <sheetProtection/>
  <mergeCells count="39">
    <mergeCell ref="AF88:AF92"/>
    <mergeCell ref="AF8:AF9"/>
    <mergeCell ref="AF76:AF80"/>
    <mergeCell ref="AF56:AF60"/>
    <mergeCell ref="AF71:AF74"/>
    <mergeCell ref="AF50:AF54"/>
    <mergeCell ref="AF44:AF48"/>
    <mergeCell ref="AF28:AF32"/>
    <mergeCell ref="AF61:AF66"/>
    <mergeCell ref="D7:D8"/>
    <mergeCell ref="AF16:AF20"/>
    <mergeCell ref="AF22:AF26"/>
    <mergeCell ref="R107:T107"/>
    <mergeCell ref="B111:V111"/>
    <mergeCell ref="B3:V3"/>
    <mergeCell ref="N7:O7"/>
    <mergeCell ref="P7:Q7"/>
    <mergeCell ref="R7:S7"/>
    <mergeCell ref="T7:U7"/>
    <mergeCell ref="X7:Y7"/>
    <mergeCell ref="Z7:AA7"/>
    <mergeCell ref="B107:L107"/>
    <mergeCell ref="B2:V2"/>
    <mergeCell ref="B5:N5"/>
    <mergeCell ref="E7:E8"/>
    <mergeCell ref="F7:G7"/>
    <mergeCell ref="J7:K7"/>
    <mergeCell ref="L7:M7"/>
    <mergeCell ref="V7:W7"/>
    <mergeCell ref="AB7:AC7"/>
    <mergeCell ref="AD7:AE7"/>
    <mergeCell ref="P1:R1"/>
    <mergeCell ref="A6:R6"/>
    <mergeCell ref="T6:AD6"/>
    <mergeCell ref="A7:A8"/>
    <mergeCell ref="B7:B8"/>
    <mergeCell ref="P5:AB5"/>
    <mergeCell ref="H7:I7"/>
    <mergeCell ref="C7:C8"/>
  </mergeCells>
  <printOptions horizontalCentered="1"/>
  <pageMargins left="0" right="0" top="0.3937007874015748" bottom="0.3937007874015748" header="0" footer="0"/>
  <pageSetup fitToHeight="0" fitToWidth="2" horizontalDpi="600" verticalDpi="600" orientation="landscape" paperSize="8" scale="61" r:id="rId1"/>
  <rowBreaks count="1" manualBreakCount="1">
    <brk id="74" max="255" man="1"/>
  </rowBreaks>
  <colBreaks count="1" manualBreakCount="1">
    <brk id="2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Q57"/>
  <sheetViews>
    <sheetView showGridLines="0" view="pageBreakPreview" zoomScale="60" zoomScaleNormal="70" zoomScalePageLayoutView="0" workbookViewId="0" topLeftCell="A1">
      <selection activeCell="A43" sqref="A43"/>
    </sheetView>
  </sheetViews>
  <sheetFormatPr defaultColWidth="9.140625" defaultRowHeight="12.75"/>
  <cols>
    <col min="1" max="1" width="45.421875" style="4" customWidth="1"/>
    <col min="2" max="2" width="15.140625" style="4" customWidth="1"/>
    <col min="3" max="3" width="13.8515625" style="5" customWidth="1"/>
    <col min="4" max="6" width="13.421875" style="5" customWidth="1"/>
    <col min="7" max="18" width="16.140625" style="26" customWidth="1"/>
    <col min="19" max="30" width="16.140625" style="27" customWidth="1"/>
    <col min="31" max="31" width="22.57421875" style="28" customWidth="1"/>
    <col min="32" max="16384" width="9.140625" style="1" customWidth="1"/>
  </cols>
  <sheetData>
    <row r="1" spans="1:14" ht="28.5" customHeight="1">
      <c r="A1" s="18"/>
      <c r="F1" s="125"/>
      <c r="G1" s="125"/>
      <c r="H1" s="25"/>
      <c r="I1" s="25"/>
      <c r="J1" s="25"/>
      <c r="N1" s="26" t="s">
        <v>27</v>
      </c>
    </row>
    <row r="2" spans="1:18" ht="40.5" customHeight="1">
      <c r="A2" s="15"/>
      <c r="N2" s="126" t="s">
        <v>35</v>
      </c>
      <c r="O2" s="126"/>
      <c r="P2" s="126"/>
      <c r="Q2" s="126"/>
      <c r="R2" s="126"/>
    </row>
    <row r="3" spans="1:31" ht="36.75" customHeight="1">
      <c r="A3" s="15"/>
      <c r="N3" s="127" t="s">
        <v>36</v>
      </c>
      <c r="O3" s="127"/>
      <c r="P3" s="127"/>
      <c r="Q3" s="127"/>
      <c r="R3" s="127"/>
      <c r="AE3" s="29"/>
    </row>
    <row r="4" spans="1:31" s="6" customFormat="1" ht="15.75" customHeight="1">
      <c r="A4" s="122"/>
      <c r="B4" s="122"/>
      <c r="C4" s="122"/>
      <c r="D4" s="122"/>
      <c r="E4" s="122"/>
      <c r="F4" s="122"/>
      <c r="G4" s="122"/>
      <c r="H4" s="122"/>
      <c r="I4" s="122"/>
      <c r="J4" s="122"/>
      <c r="K4" s="122"/>
      <c r="L4" s="122"/>
      <c r="M4" s="122"/>
      <c r="N4" s="122"/>
      <c r="O4" s="122"/>
      <c r="P4" s="122"/>
      <c r="Q4" s="122"/>
      <c r="R4" s="30"/>
      <c r="S4" s="123"/>
      <c r="T4" s="123"/>
      <c r="U4" s="123"/>
      <c r="V4" s="123"/>
      <c r="W4" s="123"/>
      <c r="X4" s="123"/>
      <c r="Y4" s="123"/>
      <c r="Z4" s="123"/>
      <c r="AA4" s="123"/>
      <c r="AB4" s="123"/>
      <c r="AC4" s="123"/>
      <c r="AD4" s="123"/>
      <c r="AE4" s="30" t="s">
        <v>14</v>
      </c>
    </row>
    <row r="5" spans="1:31" s="8" customFormat="1" ht="18.75" customHeight="1">
      <c r="A5" s="110" t="s">
        <v>5</v>
      </c>
      <c r="B5" s="129" t="s">
        <v>23</v>
      </c>
      <c r="C5" s="129" t="s">
        <v>19</v>
      </c>
      <c r="D5" s="129" t="s">
        <v>20</v>
      </c>
      <c r="E5" s="128" t="s">
        <v>15</v>
      </c>
      <c r="F5" s="128"/>
      <c r="G5" s="121" t="s">
        <v>0</v>
      </c>
      <c r="H5" s="121"/>
      <c r="I5" s="121" t="s">
        <v>1</v>
      </c>
      <c r="J5" s="121"/>
      <c r="K5" s="121" t="s">
        <v>2</v>
      </c>
      <c r="L5" s="121"/>
      <c r="M5" s="121" t="s">
        <v>3</v>
      </c>
      <c r="N5" s="121"/>
      <c r="O5" s="121" t="s">
        <v>4</v>
      </c>
      <c r="P5" s="121"/>
      <c r="Q5" s="121" t="s">
        <v>6</v>
      </c>
      <c r="R5" s="121"/>
      <c r="S5" s="121" t="s">
        <v>7</v>
      </c>
      <c r="T5" s="121"/>
      <c r="U5" s="121" t="s">
        <v>8</v>
      </c>
      <c r="V5" s="121"/>
      <c r="W5" s="121" t="s">
        <v>9</v>
      </c>
      <c r="X5" s="121"/>
      <c r="Y5" s="121" t="s">
        <v>10</v>
      </c>
      <c r="Z5" s="121"/>
      <c r="AA5" s="121" t="s">
        <v>11</v>
      </c>
      <c r="AB5" s="121"/>
      <c r="AC5" s="121" t="s">
        <v>12</v>
      </c>
      <c r="AD5" s="121"/>
      <c r="AE5" s="124" t="s">
        <v>21</v>
      </c>
    </row>
    <row r="6" spans="1:31" s="9" customFormat="1" ht="84" customHeight="1">
      <c r="A6" s="110"/>
      <c r="B6" s="130"/>
      <c r="C6" s="130"/>
      <c r="D6" s="130"/>
      <c r="E6" s="7" t="s">
        <v>17</v>
      </c>
      <c r="F6" s="7" t="s">
        <v>16</v>
      </c>
      <c r="G6" s="31" t="s">
        <v>13</v>
      </c>
      <c r="H6" s="31" t="s">
        <v>18</v>
      </c>
      <c r="I6" s="31" t="s">
        <v>13</v>
      </c>
      <c r="J6" s="31" t="s">
        <v>18</v>
      </c>
      <c r="K6" s="31" t="s">
        <v>13</v>
      </c>
      <c r="L6" s="31" t="s">
        <v>18</v>
      </c>
      <c r="M6" s="31" t="s">
        <v>13</v>
      </c>
      <c r="N6" s="31" t="s">
        <v>18</v>
      </c>
      <c r="O6" s="31" t="s">
        <v>13</v>
      </c>
      <c r="P6" s="31" t="s">
        <v>18</v>
      </c>
      <c r="Q6" s="31" t="s">
        <v>13</v>
      </c>
      <c r="R6" s="31" t="s">
        <v>18</v>
      </c>
      <c r="S6" s="31" t="s">
        <v>13</v>
      </c>
      <c r="T6" s="31" t="s">
        <v>18</v>
      </c>
      <c r="U6" s="31" t="s">
        <v>13</v>
      </c>
      <c r="V6" s="31" t="s">
        <v>18</v>
      </c>
      <c r="W6" s="31" t="s">
        <v>13</v>
      </c>
      <c r="X6" s="31" t="s">
        <v>18</v>
      </c>
      <c r="Y6" s="31" t="s">
        <v>13</v>
      </c>
      <c r="Z6" s="31" t="s">
        <v>18</v>
      </c>
      <c r="AA6" s="31" t="s">
        <v>13</v>
      </c>
      <c r="AB6" s="31" t="s">
        <v>18</v>
      </c>
      <c r="AC6" s="31" t="s">
        <v>13</v>
      </c>
      <c r="AD6" s="31" t="s">
        <v>18</v>
      </c>
      <c r="AE6" s="124"/>
    </row>
    <row r="7" spans="1:31" s="11" customFormat="1" ht="24.75" customHeight="1">
      <c r="A7" s="10">
        <v>1</v>
      </c>
      <c r="B7" s="10">
        <v>2</v>
      </c>
      <c r="C7" s="10">
        <v>3</v>
      </c>
      <c r="D7" s="10">
        <v>4</v>
      </c>
      <c r="E7" s="10">
        <v>5</v>
      </c>
      <c r="F7" s="10">
        <v>6</v>
      </c>
      <c r="G7" s="32">
        <v>7</v>
      </c>
      <c r="H7" s="32">
        <v>8</v>
      </c>
      <c r="I7" s="32">
        <v>9</v>
      </c>
      <c r="J7" s="32">
        <v>10</v>
      </c>
      <c r="K7" s="32">
        <v>11</v>
      </c>
      <c r="L7" s="32">
        <v>12</v>
      </c>
      <c r="M7" s="32">
        <v>13</v>
      </c>
      <c r="N7" s="32">
        <v>14</v>
      </c>
      <c r="O7" s="32">
        <v>15</v>
      </c>
      <c r="P7" s="32">
        <v>16</v>
      </c>
      <c r="Q7" s="32">
        <v>17</v>
      </c>
      <c r="R7" s="32">
        <v>18</v>
      </c>
      <c r="S7" s="32">
        <v>19</v>
      </c>
      <c r="T7" s="32">
        <v>20</v>
      </c>
      <c r="U7" s="32">
        <v>21</v>
      </c>
      <c r="V7" s="32">
        <v>22</v>
      </c>
      <c r="W7" s="32">
        <v>23</v>
      </c>
      <c r="X7" s="32">
        <v>24</v>
      </c>
      <c r="Y7" s="32">
        <v>25</v>
      </c>
      <c r="Z7" s="32">
        <v>26</v>
      </c>
      <c r="AA7" s="32">
        <v>27</v>
      </c>
      <c r="AB7" s="32">
        <v>28</v>
      </c>
      <c r="AC7" s="32">
        <v>29</v>
      </c>
      <c r="AD7" s="32">
        <v>30</v>
      </c>
      <c r="AE7" s="32">
        <v>31</v>
      </c>
    </row>
    <row r="8" spans="1:31" s="34" customFormat="1" ht="17.25">
      <c r="A8" s="13" t="s">
        <v>37</v>
      </c>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s="12" customFormat="1" ht="60" customHeight="1">
      <c r="A9" s="20" t="s">
        <v>39</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12" customFormat="1" ht="131.25" customHeight="1">
      <c r="A10" s="21" t="s">
        <v>40</v>
      </c>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4"/>
    </row>
    <row r="11" spans="1:31" s="12" customFormat="1" ht="18">
      <c r="A11" s="2" t="s">
        <v>22</v>
      </c>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4"/>
    </row>
    <row r="12" spans="1:31" s="12" customFormat="1" ht="18">
      <c r="A12" s="19" t="s">
        <v>38</v>
      </c>
      <c r="B12" s="24">
        <f>B14+B15</f>
        <v>16175800</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f>B12</f>
        <v>16175800</v>
      </c>
      <c r="AD12" s="23">
        <v>0</v>
      </c>
      <c r="AE12" s="24"/>
    </row>
    <row r="13" spans="1:31" s="12" customFormat="1" ht="17.25">
      <c r="A13" s="3" t="s">
        <v>33</v>
      </c>
      <c r="B13" s="24">
        <f>B14+B15</f>
        <v>16175800</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f>B13</f>
        <v>16175800</v>
      </c>
      <c r="AD13" s="23">
        <v>0</v>
      </c>
      <c r="AE13" s="24"/>
    </row>
    <row r="14" spans="1:31" s="12" customFormat="1" ht="18">
      <c r="A14" s="2" t="s">
        <v>24</v>
      </c>
      <c r="B14" s="24">
        <v>14558200</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f>B14</f>
        <v>14558200</v>
      </c>
      <c r="AD14" s="23">
        <v>0</v>
      </c>
      <c r="AE14" s="24"/>
    </row>
    <row r="15" spans="1:31" s="12" customFormat="1" ht="18">
      <c r="A15" s="2" t="s">
        <v>25</v>
      </c>
      <c r="B15" s="24">
        <v>1617600</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f>B15</f>
        <v>1617600</v>
      </c>
      <c r="AD15" s="23">
        <v>0</v>
      </c>
      <c r="AE15" s="24"/>
    </row>
    <row r="16" spans="1:31" s="12" customFormat="1" ht="141" customHeight="1">
      <c r="A16" s="19" t="s">
        <v>41</v>
      </c>
      <c r="B16" s="24">
        <v>41120000</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4113000</v>
      </c>
      <c r="T16" s="23">
        <v>0</v>
      </c>
      <c r="U16" s="23">
        <v>10850000</v>
      </c>
      <c r="V16" s="23">
        <v>0</v>
      </c>
      <c r="W16" s="23">
        <v>10900000</v>
      </c>
      <c r="X16" s="23">
        <v>0</v>
      </c>
      <c r="Y16" s="23">
        <v>9900000</v>
      </c>
      <c r="Z16" s="23">
        <v>0</v>
      </c>
      <c r="AA16" s="23">
        <v>5357000</v>
      </c>
      <c r="AB16" s="23">
        <v>0</v>
      </c>
      <c r="AC16" s="23">
        <v>0</v>
      </c>
      <c r="AD16" s="23">
        <v>0</v>
      </c>
      <c r="AE16" s="24"/>
    </row>
    <row r="17" spans="1:31" s="12" customFormat="1" ht="117" customHeight="1">
      <c r="A17" s="19" t="s">
        <v>42</v>
      </c>
      <c r="B17" s="24">
        <v>21595000</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2160000</v>
      </c>
      <c r="T17" s="23">
        <v>0</v>
      </c>
      <c r="U17" s="23">
        <v>5600000</v>
      </c>
      <c r="V17" s="23">
        <v>0</v>
      </c>
      <c r="W17" s="23">
        <v>5600000</v>
      </c>
      <c r="X17" s="23">
        <v>0</v>
      </c>
      <c r="Y17" s="23">
        <v>5100000</v>
      </c>
      <c r="Z17" s="23">
        <v>0</v>
      </c>
      <c r="AA17" s="23">
        <v>3135000</v>
      </c>
      <c r="AB17" s="23">
        <v>0</v>
      </c>
      <c r="AC17" s="23">
        <v>0</v>
      </c>
      <c r="AD17" s="23">
        <v>0</v>
      </c>
      <c r="AE17" s="24"/>
    </row>
    <row r="18" spans="1:31" s="12" customFormat="1" ht="17.25">
      <c r="A18" s="3" t="s">
        <v>33</v>
      </c>
      <c r="B18" s="24">
        <v>21595000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2160000</v>
      </c>
      <c r="T18" s="23">
        <v>0</v>
      </c>
      <c r="U18" s="23">
        <v>5600000</v>
      </c>
      <c r="V18" s="23">
        <v>0</v>
      </c>
      <c r="W18" s="23">
        <v>5600000</v>
      </c>
      <c r="X18" s="23">
        <v>0</v>
      </c>
      <c r="Y18" s="23">
        <v>5100000</v>
      </c>
      <c r="Z18" s="23">
        <v>0</v>
      </c>
      <c r="AA18" s="23">
        <v>3135000</v>
      </c>
      <c r="AB18" s="23">
        <v>0</v>
      </c>
      <c r="AC18" s="23">
        <v>0</v>
      </c>
      <c r="AD18" s="23">
        <v>0</v>
      </c>
      <c r="AE18" s="24"/>
    </row>
    <row r="19" spans="1:31" s="12" customFormat="1" ht="18">
      <c r="A19" s="2" t="s">
        <v>24</v>
      </c>
      <c r="B19" s="24">
        <v>19435000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5600000</v>
      </c>
      <c r="V19" s="23">
        <v>0</v>
      </c>
      <c r="W19" s="23">
        <v>5600000</v>
      </c>
      <c r="X19" s="23">
        <v>0</v>
      </c>
      <c r="Y19" s="23">
        <v>5100000</v>
      </c>
      <c r="Z19" s="23">
        <v>0</v>
      </c>
      <c r="AA19" s="23">
        <v>3135000</v>
      </c>
      <c r="AB19" s="23">
        <v>0</v>
      </c>
      <c r="AC19" s="23">
        <v>0</v>
      </c>
      <c r="AD19" s="23">
        <v>0</v>
      </c>
      <c r="AE19" s="24"/>
    </row>
    <row r="20" spans="1:31" s="12" customFormat="1" ht="18">
      <c r="A20" s="2" t="s">
        <v>25</v>
      </c>
      <c r="B20" s="24">
        <v>2160000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2160000</v>
      </c>
      <c r="T20" s="23">
        <v>0</v>
      </c>
      <c r="U20" s="23">
        <v>0</v>
      </c>
      <c r="V20" s="23">
        <v>0</v>
      </c>
      <c r="W20" s="23">
        <v>0</v>
      </c>
      <c r="X20" s="23">
        <v>0</v>
      </c>
      <c r="Y20" s="23">
        <v>0</v>
      </c>
      <c r="Z20" s="23">
        <v>0</v>
      </c>
      <c r="AA20" s="23">
        <v>0</v>
      </c>
      <c r="AB20" s="23">
        <v>0</v>
      </c>
      <c r="AC20" s="23">
        <v>0</v>
      </c>
      <c r="AD20" s="23">
        <v>0</v>
      </c>
      <c r="AE20" s="24"/>
    </row>
    <row r="21" spans="1:31" s="12" customFormat="1" ht="104.25" customHeight="1">
      <c r="A21" s="19" t="s">
        <v>43</v>
      </c>
      <c r="B21" s="24">
        <v>19525000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1953000</v>
      </c>
      <c r="T21" s="23">
        <v>0</v>
      </c>
      <c r="U21" s="23">
        <v>5250000</v>
      </c>
      <c r="V21" s="23">
        <v>0</v>
      </c>
      <c r="W21" s="23">
        <v>5300000</v>
      </c>
      <c r="X21" s="23">
        <v>0</v>
      </c>
      <c r="Y21" s="23">
        <v>4800000</v>
      </c>
      <c r="Z21" s="23">
        <v>0</v>
      </c>
      <c r="AA21" s="23">
        <v>2222000</v>
      </c>
      <c r="AB21" s="23">
        <v>0</v>
      </c>
      <c r="AC21" s="23">
        <v>0</v>
      </c>
      <c r="AD21" s="23">
        <v>0</v>
      </c>
      <c r="AE21" s="24"/>
    </row>
    <row r="22" spans="1:31" s="12" customFormat="1" ht="17.25">
      <c r="A22" s="3" t="s">
        <v>33</v>
      </c>
      <c r="B22" s="24">
        <v>19525000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1953000</v>
      </c>
      <c r="T22" s="23">
        <v>0</v>
      </c>
      <c r="U22" s="23">
        <v>5250000</v>
      </c>
      <c r="V22" s="23">
        <v>0</v>
      </c>
      <c r="W22" s="23">
        <v>5300000</v>
      </c>
      <c r="X22" s="23">
        <v>0</v>
      </c>
      <c r="Y22" s="23">
        <v>4800000</v>
      </c>
      <c r="Z22" s="23">
        <v>0</v>
      </c>
      <c r="AA22" s="23">
        <v>2222000</v>
      </c>
      <c r="AB22" s="23">
        <v>0</v>
      </c>
      <c r="AC22" s="23">
        <v>0</v>
      </c>
      <c r="AD22" s="23">
        <v>0</v>
      </c>
      <c r="AE22" s="24"/>
    </row>
    <row r="23" spans="1:31" s="12" customFormat="1" ht="18">
      <c r="A23" s="2" t="s">
        <v>24</v>
      </c>
      <c r="B23" s="24">
        <v>17572000</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5250000</v>
      </c>
      <c r="V23" s="23">
        <v>0</v>
      </c>
      <c r="W23" s="23">
        <v>5300000</v>
      </c>
      <c r="X23" s="23" t="s">
        <v>53</v>
      </c>
      <c r="Y23" s="23">
        <v>4800000</v>
      </c>
      <c r="Z23" s="23">
        <v>0</v>
      </c>
      <c r="AA23" s="23">
        <v>2222000</v>
      </c>
      <c r="AB23" s="23">
        <v>0</v>
      </c>
      <c r="AC23" s="23">
        <v>0</v>
      </c>
      <c r="AD23" s="23">
        <v>0</v>
      </c>
      <c r="AE23" s="24"/>
    </row>
    <row r="24" spans="1:31" s="12" customFormat="1" ht="18">
      <c r="A24" s="2" t="s">
        <v>25</v>
      </c>
      <c r="B24" s="24">
        <v>1953000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1953000</v>
      </c>
      <c r="T24" s="23">
        <v>0</v>
      </c>
      <c r="U24" s="23">
        <v>0</v>
      </c>
      <c r="V24" s="23">
        <v>0</v>
      </c>
      <c r="W24" s="23">
        <v>0</v>
      </c>
      <c r="X24" s="23">
        <v>0</v>
      </c>
      <c r="Y24" s="23">
        <v>0</v>
      </c>
      <c r="Z24" s="23">
        <v>0</v>
      </c>
      <c r="AA24" s="23">
        <v>0</v>
      </c>
      <c r="AB24" s="23">
        <v>0</v>
      </c>
      <c r="AC24" s="23">
        <v>0</v>
      </c>
      <c r="AD24" s="23">
        <v>0</v>
      </c>
      <c r="AE24" s="24"/>
    </row>
    <row r="25" spans="1:31" s="12" customFormat="1" ht="80.25" customHeight="1">
      <c r="A25" s="22" t="s">
        <v>44</v>
      </c>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4"/>
    </row>
    <row r="26" spans="1:31" s="12" customFormat="1" ht="81" customHeight="1">
      <c r="A26" s="22" t="s">
        <v>45</v>
      </c>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4"/>
    </row>
    <row r="27" spans="1:31" s="12" customFormat="1" ht="18">
      <c r="A27" s="2" t="s">
        <v>22</v>
      </c>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4"/>
    </row>
    <row r="28" spans="1:31" s="12" customFormat="1" ht="72">
      <c r="A28" s="19" t="s">
        <v>46</v>
      </c>
      <c r="B28" s="24">
        <v>7140200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2380068</v>
      </c>
      <c r="Z28" s="23">
        <v>0</v>
      </c>
      <c r="AA28" s="23">
        <v>2380068</v>
      </c>
      <c r="AB28" s="23">
        <v>0</v>
      </c>
      <c r="AC28" s="23">
        <v>2380064</v>
      </c>
      <c r="AD28" s="23">
        <v>0</v>
      </c>
      <c r="AE28" s="24"/>
    </row>
    <row r="29" spans="1:31" s="12" customFormat="1" ht="17.25">
      <c r="A29" s="3" t="s">
        <v>33</v>
      </c>
      <c r="B29" s="24">
        <v>7140200</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2380068</v>
      </c>
      <c r="Z29" s="23">
        <v>0</v>
      </c>
      <c r="AA29" s="23">
        <v>2380068</v>
      </c>
      <c r="AB29" s="23">
        <v>0</v>
      </c>
      <c r="AC29" s="23">
        <v>2380064</v>
      </c>
      <c r="AD29" s="23">
        <v>0</v>
      </c>
      <c r="AE29" s="24"/>
    </row>
    <row r="30" spans="1:31" s="12" customFormat="1" ht="18">
      <c r="A30" s="2" t="s">
        <v>24</v>
      </c>
      <c r="B30" s="24">
        <v>6783100</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2261034</v>
      </c>
      <c r="Z30" s="23">
        <v>0</v>
      </c>
      <c r="AA30" s="23">
        <v>2261034</v>
      </c>
      <c r="AB30" s="23">
        <v>0</v>
      </c>
      <c r="AC30" s="23">
        <v>2261032</v>
      </c>
      <c r="AD30" s="23">
        <v>0</v>
      </c>
      <c r="AE30" s="24"/>
    </row>
    <row r="31" spans="1:31" s="12" customFormat="1" ht="18">
      <c r="A31" s="2" t="s">
        <v>25</v>
      </c>
      <c r="B31" s="24">
        <v>357100</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119034</v>
      </c>
      <c r="Z31" s="23">
        <v>0</v>
      </c>
      <c r="AA31" s="23">
        <v>119034</v>
      </c>
      <c r="AB31" s="23">
        <v>0</v>
      </c>
      <c r="AC31" s="23">
        <v>119032</v>
      </c>
      <c r="AD31" s="23">
        <v>0</v>
      </c>
      <c r="AE31" s="24"/>
    </row>
    <row r="32" spans="1:31" s="12" customFormat="1" ht="18">
      <c r="A32" s="2" t="s">
        <v>26</v>
      </c>
      <c r="B32" s="24">
        <v>0</v>
      </c>
      <c r="C32" s="23">
        <v>0</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4"/>
    </row>
    <row r="33" spans="1:31" s="12" customFormat="1" ht="108">
      <c r="A33" s="19" t="s">
        <v>47</v>
      </c>
      <c r="B33" s="24">
        <v>2194600</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731534</v>
      </c>
      <c r="Z33" s="23">
        <v>0</v>
      </c>
      <c r="AA33" s="23">
        <v>731534</v>
      </c>
      <c r="AB33" s="23">
        <v>0</v>
      </c>
      <c r="AC33" s="23">
        <v>731532</v>
      </c>
      <c r="AD33" s="23">
        <v>0</v>
      </c>
      <c r="AE33" s="24"/>
    </row>
    <row r="34" spans="1:31" s="12" customFormat="1" ht="17.25">
      <c r="A34" s="3" t="s">
        <v>33</v>
      </c>
      <c r="B34" s="24">
        <v>2194600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731534</v>
      </c>
      <c r="Z34" s="23">
        <v>0</v>
      </c>
      <c r="AA34" s="23">
        <v>731534</v>
      </c>
      <c r="AB34" s="23">
        <v>0</v>
      </c>
      <c r="AC34" s="23">
        <v>731532</v>
      </c>
      <c r="AD34" s="23">
        <v>0</v>
      </c>
      <c r="AE34" s="24"/>
    </row>
    <row r="35" spans="1:31" s="12" customFormat="1" ht="18">
      <c r="A35" s="2" t="s">
        <v>26</v>
      </c>
      <c r="B35" s="24">
        <v>2194600</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731534</v>
      </c>
      <c r="Z35" s="23">
        <v>0</v>
      </c>
      <c r="AA35" s="23">
        <v>731534</v>
      </c>
      <c r="AB35" s="23">
        <v>0</v>
      </c>
      <c r="AC35" s="23">
        <v>731532</v>
      </c>
      <c r="AD35" s="23">
        <v>0</v>
      </c>
      <c r="AE35" s="24"/>
    </row>
    <row r="36" spans="1:31" s="12" customFormat="1" ht="54">
      <c r="A36" s="2" t="s">
        <v>48</v>
      </c>
      <c r="B36" s="24">
        <v>3820200</v>
      </c>
      <c r="C36" s="23">
        <v>0</v>
      </c>
      <c r="D36" s="23">
        <v>0</v>
      </c>
      <c r="E36" s="23">
        <v>0</v>
      </c>
      <c r="F36" s="23">
        <v>0</v>
      </c>
      <c r="G36" s="23">
        <v>0</v>
      </c>
      <c r="H36" s="23">
        <v>0</v>
      </c>
      <c r="I36" s="23">
        <v>0</v>
      </c>
      <c r="J36" s="23">
        <v>0</v>
      </c>
      <c r="K36" s="23">
        <v>0</v>
      </c>
      <c r="L36" s="23">
        <v>0</v>
      </c>
      <c r="M36" s="23">
        <v>894100</v>
      </c>
      <c r="N36" s="23">
        <v>0</v>
      </c>
      <c r="O36" s="23">
        <v>0</v>
      </c>
      <c r="P36" s="23">
        <v>0</v>
      </c>
      <c r="Q36" s="23">
        <v>0</v>
      </c>
      <c r="R36" s="23">
        <v>0</v>
      </c>
      <c r="S36" s="23">
        <v>0</v>
      </c>
      <c r="T36" s="23">
        <v>0</v>
      </c>
      <c r="U36" s="23">
        <v>0</v>
      </c>
      <c r="V36" s="23">
        <v>0</v>
      </c>
      <c r="W36" s="23">
        <v>0</v>
      </c>
      <c r="X36" s="23">
        <v>0</v>
      </c>
      <c r="Y36" s="23">
        <v>975367</v>
      </c>
      <c r="Z36" s="23">
        <v>0</v>
      </c>
      <c r="AA36" s="23">
        <v>975367</v>
      </c>
      <c r="AB36" s="23">
        <v>0</v>
      </c>
      <c r="AC36" s="23">
        <v>975366</v>
      </c>
      <c r="AD36" s="23">
        <v>0</v>
      </c>
      <c r="AE36" s="24"/>
    </row>
    <row r="37" spans="1:31" s="12" customFormat="1" ht="17.25">
      <c r="A37" s="3" t="s">
        <v>33</v>
      </c>
      <c r="B37" s="24">
        <v>3820200</v>
      </c>
      <c r="C37" s="23">
        <v>0</v>
      </c>
      <c r="D37" s="23">
        <v>0</v>
      </c>
      <c r="E37" s="23">
        <v>0</v>
      </c>
      <c r="F37" s="23">
        <v>0</v>
      </c>
      <c r="G37" s="23">
        <v>0</v>
      </c>
      <c r="H37" s="23">
        <v>0</v>
      </c>
      <c r="I37" s="23">
        <v>0</v>
      </c>
      <c r="J37" s="23">
        <v>0</v>
      </c>
      <c r="K37" s="23">
        <v>0</v>
      </c>
      <c r="L37" s="23">
        <v>0</v>
      </c>
      <c r="M37" s="23">
        <v>894100</v>
      </c>
      <c r="N37" s="23">
        <v>0</v>
      </c>
      <c r="O37" s="23">
        <v>0</v>
      </c>
      <c r="P37" s="23">
        <v>0</v>
      </c>
      <c r="Q37" s="23">
        <v>0</v>
      </c>
      <c r="R37" s="23">
        <v>0</v>
      </c>
      <c r="S37" s="23">
        <v>0</v>
      </c>
      <c r="T37" s="23">
        <v>0</v>
      </c>
      <c r="U37" s="23">
        <v>0</v>
      </c>
      <c r="V37" s="23">
        <v>0</v>
      </c>
      <c r="W37" s="23">
        <v>0</v>
      </c>
      <c r="X37" s="23">
        <v>0</v>
      </c>
      <c r="Y37" s="23">
        <v>975367</v>
      </c>
      <c r="Z37" s="23">
        <v>0</v>
      </c>
      <c r="AA37" s="23">
        <v>975367</v>
      </c>
      <c r="AB37" s="23">
        <v>0</v>
      </c>
      <c r="AC37" s="23">
        <v>975366</v>
      </c>
      <c r="AD37" s="23">
        <v>0</v>
      </c>
      <c r="AE37" s="24"/>
    </row>
    <row r="38" spans="1:31" s="12" customFormat="1" ht="18">
      <c r="A38" s="2" t="s">
        <v>24</v>
      </c>
      <c r="B38" s="24">
        <v>894100</v>
      </c>
      <c r="C38" s="23">
        <v>0</v>
      </c>
      <c r="D38" s="23">
        <v>0</v>
      </c>
      <c r="E38" s="23">
        <v>0</v>
      </c>
      <c r="F38" s="23">
        <v>0</v>
      </c>
      <c r="G38" s="23">
        <v>0</v>
      </c>
      <c r="H38" s="23">
        <v>0</v>
      </c>
      <c r="I38" s="23">
        <v>0</v>
      </c>
      <c r="J38" s="23">
        <v>0</v>
      </c>
      <c r="K38" s="23">
        <v>0</v>
      </c>
      <c r="L38" s="23">
        <v>0</v>
      </c>
      <c r="M38" s="23">
        <v>894100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4"/>
    </row>
    <row r="39" spans="1:31" s="12" customFormat="1" ht="18">
      <c r="A39" s="2" t="s">
        <v>26</v>
      </c>
      <c r="B39" s="24">
        <v>2926100</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975367</v>
      </c>
      <c r="Z39" s="23">
        <v>0</v>
      </c>
      <c r="AA39" s="23">
        <v>975367</v>
      </c>
      <c r="AB39" s="23">
        <v>0</v>
      </c>
      <c r="AC39" s="23">
        <v>975366</v>
      </c>
      <c r="AD39" s="23">
        <v>0</v>
      </c>
      <c r="AE39" s="24"/>
    </row>
    <row r="40" spans="1:31" s="12" customFormat="1" ht="138.75" customHeight="1">
      <c r="A40" s="22" t="s">
        <v>49</v>
      </c>
      <c r="B40" s="2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4"/>
    </row>
    <row r="41" spans="1:31" s="12" customFormat="1" ht="132" customHeight="1">
      <c r="A41" s="22" t="s">
        <v>50</v>
      </c>
      <c r="B41" s="2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4"/>
    </row>
    <row r="42" spans="1:31" s="12" customFormat="1" ht="18">
      <c r="A42" s="2" t="s">
        <v>22</v>
      </c>
      <c r="B42" s="2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s="12" customFormat="1" ht="54">
      <c r="A43" s="19" t="s">
        <v>51</v>
      </c>
      <c r="B43" s="24">
        <v>13909000</v>
      </c>
      <c r="C43" s="23">
        <v>0</v>
      </c>
      <c r="D43" s="23">
        <v>0</v>
      </c>
      <c r="E43" s="23">
        <v>0</v>
      </c>
      <c r="F43" s="23">
        <v>0</v>
      </c>
      <c r="G43" s="23">
        <v>2592146</v>
      </c>
      <c r="H43" s="23">
        <v>0</v>
      </c>
      <c r="I43" s="23">
        <v>1105301</v>
      </c>
      <c r="J43" s="23">
        <v>0</v>
      </c>
      <c r="K43" s="23">
        <v>656301</v>
      </c>
      <c r="L43" s="23">
        <v>0</v>
      </c>
      <c r="M43" s="23">
        <v>911073</v>
      </c>
      <c r="N43" s="23">
        <v>0</v>
      </c>
      <c r="O43" s="23">
        <v>1297320</v>
      </c>
      <c r="P43" s="23">
        <v>0</v>
      </c>
      <c r="Q43" s="23">
        <v>778981</v>
      </c>
      <c r="R43" s="23">
        <v>0</v>
      </c>
      <c r="S43" s="23">
        <v>1217555</v>
      </c>
      <c r="T43" s="23">
        <v>0</v>
      </c>
      <c r="U43" s="23">
        <v>1364640</v>
      </c>
      <c r="V43" s="23">
        <v>0</v>
      </c>
      <c r="W43" s="23">
        <v>498363</v>
      </c>
      <c r="X43" s="23">
        <v>0</v>
      </c>
      <c r="Y43" s="23">
        <v>909321</v>
      </c>
      <c r="Z43" s="23">
        <v>0</v>
      </c>
      <c r="AA43" s="23">
        <v>485236</v>
      </c>
      <c r="AB43" s="23">
        <v>0</v>
      </c>
      <c r="AC43" s="23">
        <v>2092763</v>
      </c>
      <c r="AD43" s="23">
        <v>0</v>
      </c>
      <c r="AE43" s="24"/>
    </row>
    <row r="44" spans="1:31" s="12" customFormat="1" ht="17.25">
      <c r="A44" s="3" t="s">
        <v>33</v>
      </c>
      <c r="B44" s="24">
        <v>13909000</v>
      </c>
      <c r="C44" s="23">
        <v>0</v>
      </c>
      <c r="D44" s="23">
        <v>0</v>
      </c>
      <c r="E44" s="23">
        <v>0</v>
      </c>
      <c r="F44" s="23">
        <v>0</v>
      </c>
      <c r="G44" s="23">
        <f>G43</f>
        <v>2592146</v>
      </c>
      <c r="H44" s="23">
        <v>0</v>
      </c>
      <c r="I44" s="23">
        <f>I43</f>
        <v>1105301</v>
      </c>
      <c r="J44" s="23">
        <v>0</v>
      </c>
      <c r="K44" s="23">
        <f>K43</f>
        <v>656301</v>
      </c>
      <c r="L44" s="23">
        <v>0</v>
      </c>
      <c r="M44" s="23">
        <f>M43</f>
        <v>911073</v>
      </c>
      <c r="N44" s="23">
        <v>0</v>
      </c>
      <c r="O44" s="23">
        <f>O43</f>
        <v>1297320</v>
      </c>
      <c r="P44" s="23">
        <v>0</v>
      </c>
      <c r="Q44" s="23">
        <f>Q43</f>
        <v>778981</v>
      </c>
      <c r="R44" s="23">
        <v>0</v>
      </c>
      <c r="S44" s="23">
        <f>S43</f>
        <v>1217555</v>
      </c>
      <c r="T44" s="23">
        <v>0</v>
      </c>
      <c r="U44" s="23">
        <f>U43</f>
        <v>1364640</v>
      </c>
      <c r="V44" s="23">
        <v>0</v>
      </c>
      <c r="W44" s="23">
        <f>W43</f>
        <v>498363</v>
      </c>
      <c r="X44" s="23">
        <v>0</v>
      </c>
      <c r="Y44" s="23">
        <f>Y43</f>
        <v>909321</v>
      </c>
      <c r="Z44" s="23">
        <v>0</v>
      </c>
      <c r="AA44" s="23">
        <f>AA43</f>
        <v>485236</v>
      </c>
      <c r="AB44" s="23">
        <v>0</v>
      </c>
      <c r="AC44" s="23">
        <f>AC43</f>
        <v>2092763</v>
      </c>
      <c r="AD44" s="23">
        <v>0</v>
      </c>
      <c r="AE44" s="24"/>
    </row>
    <row r="45" spans="1:31" s="12" customFormat="1" ht="18">
      <c r="A45" s="2" t="s">
        <v>25</v>
      </c>
      <c r="B45" s="24">
        <v>13909000</v>
      </c>
      <c r="C45" s="23">
        <v>0</v>
      </c>
      <c r="D45" s="23">
        <v>0</v>
      </c>
      <c r="E45" s="23">
        <v>0</v>
      </c>
      <c r="F45" s="23">
        <v>0</v>
      </c>
      <c r="G45" s="23">
        <f>G44</f>
        <v>2592146</v>
      </c>
      <c r="H45" s="23">
        <v>0</v>
      </c>
      <c r="I45" s="23">
        <f>I44</f>
        <v>1105301</v>
      </c>
      <c r="J45" s="23">
        <v>0</v>
      </c>
      <c r="K45" s="23">
        <f>K44</f>
        <v>656301</v>
      </c>
      <c r="L45" s="23">
        <v>0</v>
      </c>
      <c r="M45" s="23">
        <f>M44</f>
        <v>911073</v>
      </c>
      <c r="N45" s="23">
        <v>0</v>
      </c>
      <c r="O45" s="23">
        <f>O44</f>
        <v>1297320</v>
      </c>
      <c r="P45" s="23">
        <v>0</v>
      </c>
      <c r="Q45" s="23">
        <f>Q44</f>
        <v>778981</v>
      </c>
      <c r="R45" s="23">
        <v>0</v>
      </c>
      <c r="S45" s="23">
        <f>S44</f>
        <v>1217555</v>
      </c>
      <c r="T45" s="23">
        <v>0</v>
      </c>
      <c r="U45" s="23">
        <f>U44</f>
        <v>1364640</v>
      </c>
      <c r="V45" s="23">
        <v>0</v>
      </c>
      <c r="W45" s="23">
        <f>W44</f>
        <v>498363</v>
      </c>
      <c r="X45" s="23">
        <v>0</v>
      </c>
      <c r="Y45" s="23">
        <f>Y44</f>
        <v>909321</v>
      </c>
      <c r="Z45" s="23">
        <v>0</v>
      </c>
      <c r="AA45" s="23">
        <f>AA44</f>
        <v>485236</v>
      </c>
      <c r="AB45" s="23">
        <v>0</v>
      </c>
      <c r="AC45" s="23">
        <f>AC44</f>
        <v>2092763</v>
      </c>
      <c r="AD45" s="23">
        <v>0</v>
      </c>
      <c r="AE45" s="24"/>
    </row>
    <row r="46" spans="1:31" s="12" customFormat="1" ht="54">
      <c r="A46" s="19" t="s">
        <v>52</v>
      </c>
      <c r="B46" s="24">
        <v>5682600</v>
      </c>
      <c r="C46" s="23">
        <v>0</v>
      </c>
      <c r="D46" s="23">
        <v>0</v>
      </c>
      <c r="E46" s="23">
        <v>0</v>
      </c>
      <c r="F46" s="23">
        <v>0</v>
      </c>
      <c r="G46" s="23">
        <v>1031310</v>
      </c>
      <c r="H46" s="23">
        <v>0</v>
      </c>
      <c r="I46" s="23">
        <v>456142</v>
      </c>
      <c r="J46" s="23">
        <v>0</v>
      </c>
      <c r="K46" s="23">
        <v>214334</v>
      </c>
      <c r="L46" s="23">
        <v>0</v>
      </c>
      <c r="M46" s="23">
        <v>378953</v>
      </c>
      <c r="N46" s="23">
        <v>0</v>
      </c>
      <c r="O46" s="23">
        <v>617155</v>
      </c>
      <c r="P46" s="23">
        <v>0</v>
      </c>
      <c r="Q46" s="23">
        <v>454235</v>
      </c>
      <c r="R46" s="23">
        <v>0</v>
      </c>
      <c r="S46" s="23">
        <v>395672</v>
      </c>
      <c r="T46" s="23">
        <v>0</v>
      </c>
      <c r="U46" s="23">
        <v>536645</v>
      </c>
      <c r="V46" s="23">
        <v>0</v>
      </c>
      <c r="W46" s="23">
        <v>377672</v>
      </c>
      <c r="X46" s="23">
        <v>0</v>
      </c>
      <c r="Y46" s="23">
        <v>288809</v>
      </c>
      <c r="Z46" s="23">
        <v>0</v>
      </c>
      <c r="AA46" s="23">
        <v>190686</v>
      </c>
      <c r="AB46" s="23">
        <v>0</v>
      </c>
      <c r="AC46" s="23">
        <v>740987</v>
      </c>
      <c r="AD46" s="23">
        <v>0</v>
      </c>
      <c r="AE46" s="24"/>
    </row>
    <row r="47" spans="1:31" s="12" customFormat="1" ht="17.25">
      <c r="A47" s="3" t="s">
        <v>33</v>
      </c>
      <c r="B47" s="24">
        <v>5682600</v>
      </c>
      <c r="C47" s="23">
        <v>0</v>
      </c>
      <c r="D47" s="23">
        <v>0</v>
      </c>
      <c r="E47" s="23">
        <v>0</v>
      </c>
      <c r="F47" s="23">
        <v>0</v>
      </c>
      <c r="G47" s="23">
        <f>G46</f>
        <v>1031310</v>
      </c>
      <c r="H47" s="23">
        <v>0</v>
      </c>
      <c r="I47" s="23">
        <f>I46</f>
        <v>456142</v>
      </c>
      <c r="J47" s="23">
        <v>0</v>
      </c>
      <c r="K47" s="23">
        <f>K46</f>
        <v>214334</v>
      </c>
      <c r="L47" s="23">
        <v>0</v>
      </c>
      <c r="M47" s="23">
        <f>M46</f>
        <v>378953</v>
      </c>
      <c r="N47" s="23">
        <v>0</v>
      </c>
      <c r="O47" s="23">
        <f>O46</f>
        <v>617155</v>
      </c>
      <c r="P47" s="23">
        <v>0</v>
      </c>
      <c r="Q47" s="23">
        <f>Q46</f>
        <v>454235</v>
      </c>
      <c r="R47" s="23">
        <v>0</v>
      </c>
      <c r="S47" s="23">
        <f>S46</f>
        <v>395672</v>
      </c>
      <c r="T47" s="23">
        <v>0</v>
      </c>
      <c r="U47" s="23">
        <f>U46</f>
        <v>536645</v>
      </c>
      <c r="V47" s="23">
        <v>0</v>
      </c>
      <c r="W47" s="23">
        <f>W46</f>
        <v>377672</v>
      </c>
      <c r="X47" s="23">
        <v>0</v>
      </c>
      <c r="Y47" s="23">
        <f>Y46</f>
        <v>288809</v>
      </c>
      <c r="Z47" s="23">
        <v>0</v>
      </c>
      <c r="AA47" s="23">
        <f>AA46</f>
        <v>190686</v>
      </c>
      <c r="AB47" s="23">
        <v>0</v>
      </c>
      <c r="AC47" s="23">
        <f>AC46</f>
        <v>740987</v>
      </c>
      <c r="AD47" s="23">
        <v>0</v>
      </c>
      <c r="AE47" s="24"/>
    </row>
    <row r="48" spans="1:31" s="12" customFormat="1" ht="18">
      <c r="A48" s="2" t="s">
        <v>25</v>
      </c>
      <c r="B48" s="24">
        <v>5682600</v>
      </c>
      <c r="C48" s="23">
        <v>0</v>
      </c>
      <c r="D48" s="23">
        <v>0</v>
      </c>
      <c r="E48" s="23">
        <v>0</v>
      </c>
      <c r="F48" s="23">
        <v>0</v>
      </c>
      <c r="G48" s="23">
        <f>G46</f>
        <v>1031310</v>
      </c>
      <c r="H48" s="23">
        <v>0</v>
      </c>
      <c r="I48" s="23">
        <f>I46</f>
        <v>456142</v>
      </c>
      <c r="J48" s="23">
        <v>0</v>
      </c>
      <c r="K48" s="23">
        <f>K46</f>
        <v>214334</v>
      </c>
      <c r="L48" s="23">
        <v>0</v>
      </c>
      <c r="M48" s="23">
        <f>M46</f>
        <v>378953</v>
      </c>
      <c r="N48" s="23">
        <v>0</v>
      </c>
      <c r="O48" s="23">
        <f>O46</f>
        <v>617155</v>
      </c>
      <c r="P48" s="23">
        <v>0</v>
      </c>
      <c r="Q48" s="23">
        <f>Q46</f>
        <v>454235</v>
      </c>
      <c r="R48" s="23">
        <v>0</v>
      </c>
      <c r="S48" s="23">
        <f>S46</f>
        <v>395672</v>
      </c>
      <c r="T48" s="23">
        <v>0</v>
      </c>
      <c r="U48" s="23">
        <f>U46</f>
        <v>536645</v>
      </c>
      <c r="V48" s="23">
        <v>0</v>
      </c>
      <c r="W48" s="23">
        <f>W46</f>
        <v>377672</v>
      </c>
      <c r="X48" s="23">
        <v>0</v>
      </c>
      <c r="Y48" s="23">
        <f>Y46</f>
        <v>288809</v>
      </c>
      <c r="Z48" s="23">
        <v>0</v>
      </c>
      <c r="AA48" s="23">
        <f>AA46</f>
        <v>190686</v>
      </c>
      <c r="AB48" s="23">
        <v>0</v>
      </c>
      <c r="AC48" s="23">
        <f>AC46</f>
        <v>740987</v>
      </c>
      <c r="AD48" s="23">
        <v>0</v>
      </c>
      <c r="AE48" s="24"/>
    </row>
    <row r="49" spans="1:31" ht="17.25">
      <c r="A49" s="3" t="s">
        <v>34</v>
      </c>
      <c r="B49" s="24">
        <f>G49+I49+K49+M49+O49+Q49+S49+U49+W49+Y49+AA49+AC49</f>
        <v>90042400</v>
      </c>
      <c r="C49" s="23">
        <v>0</v>
      </c>
      <c r="D49" s="23">
        <v>0</v>
      </c>
      <c r="E49" s="23">
        <v>0</v>
      </c>
      <c r="F49" s="23">
        <v>0</v>
      </c>
      <c r="G49" s="23">
        <f>G44+G47</f>
        <v>3623456</v>
      </c>
      <c r="H49" s="23">
        <v>0</v>
      </c>
      <c r="I49" s="23">
        <f>I44+I47</f>
        <v>1561443</v>
      </c>
      <c r="J49" s="23">
        <v>0</v>
      </c>
      <c r="K49" s="23">
        <f>K44+K47</f>
        <v>870635</v>
      </c>
      <c r="L49" s="23">
        <v>0</v>
      </c>
      <c r="M49" s="23">
        <f>M37+M44+M47</f>
        <v>2184126</v>
      </c>
      <c r="N49" s="23">
        <v>0</v>
      </c>
      <c r="O49" s="23">
        <f>O44+O47</f>
        <v>1914475</v>
      </c>
      <c r="P49" s="23">
        <v>0</v>
      </c>
      <c r="Q49" s="23">
        <f>Q44+Q47</f>
        <v>1233216</v>
      </c>
      <c r="R49" s="23">
        <v>0</v>
      </c>
      <c r="S49" s="23">
        <f>S18+S22+S44+S47</f>
        <v>5726227</v>
      </c>
      <c r="T49" s="23">
        <v>0</v>
      </c>
      <c r="U49" s="23">
        <f>U18+U22+U44+U47</f>
        <v>12751285</v>
      </c>
      <c r="V49" s="23">
        <v>0</v>
      </c>
      <c r="W49" s="23">
        <f>W18+W22+W44+W47</f>
        <v>11776035</v>
      </c>
      <c r="X49" s="23">
        <v>0</v>
      </c>
      <c r="Y49" s="23">
        <f>Y18+Y22+Y29+Y34+Y37+Y44+Y47</f>
        <v>15185099</v>
      </c>
      <c r="Z49" s="23">
        <v>0</v>
      </c>
      <c r="AA49" s="23">
        <f>AA18+AA22+AA29+AA34+AA37+AA44+AA47</f>
        <v>10119891</v>
      </c>
      <c r="AB49" s="23">
        <v>0</v>
      </c>
      <c r="AC49" s="23">
        <f>AC13+AC29+AC34+AC37+AC44+AC47</f>
        <v>23096512</v>
      </c>
      <c r="AD49" s="23">
        <v>0</v>
      </c>
      <c r="AE49" s="24"/>
    </row>
    <row r="50" spans="1:31" s="12" customFormat="1" ht="18">
      <c r="A50" s="2" t="s">
        <v>24</v>
      </c>
      <c r="B50" s="24">
        <f>B14+B19+B23+B30+B38</f>
        <v>59242400</v>
      </c>
      <c r="C50" s="23">
        <v>0</v>
      </c>
      <c r="D50" s="23">
        <v>0</v>
      </c>
      <c r="E50" s="23">
        <v>0</v>
      </c>
      <c r="F50" s="23">
        <v>0</v>
      </c>
      <c r="G50" s="23">
        <v>0</v>
      </c>
      <c r="H50" s="23">
        <v>0</v>
      </c>
      <c r="I50" s="23">
        <v>0</v>
      </c>
      <c r="J50" s="23">
        <v>0</v>
      </c>
      <c r="K50" s="23">
        <v>0</v>
      </c>
      <c r="L50" s="23">
        <v>0</v>
      </c>
      <c r="M50" s="23">
        <f>M38</f>
        <v>894100</v>
      </c>
      <c r="N50" s="23">
        <v>0</v>
      </c>
      <c r="O50" s="23">
        <v>0</v>
      </c>
      <c r="P50" s="23">
        <v>0</v>
      </c>
      <c r="Q50" s="23">
        <v>0</v>
      </c>
      <c r="R50" s="23">
        <v>0</v>
      </c>
      <c r="S50" s="23">
        <v>0</v>
      </c>
      <c r="T50" s="23">
        <v>0</v>
      </c>
      <c r="U50" s="23">
        <f>U19+U23</f>
        <v>10850000</v>
      </c>
      <c r="V50" s="23">
        <v>0</v>
      </c>
      <c r="W50" s="23">
        <f>W19+W23</f>
        <v>10900000</v>
      </c>
      <c r="X50" s="23">
        <v>0</v>
      </c>
      <c r="Y50" s="23">
        <f>Y19+Y23+Y30</f>
        <v>12161034</v>
      </c>
      <c r="Z50" s="23">
        <v>0</v>
      </c>
      <c r="AA50" s="23">
        <f>AA19+AA23+AA30</f>
        <v>7618034</v>
      </c>
      <c r="AB50" s="23">
        <v>0</v>
      </c>
      <c r="AC50" s="23">
        <f>AC14+AC30</f>
        <v>16819232</v>
      </c>
      <c r="AD50" s="23">
        <v>0</v>
      </c>
      <c r="AE50" s="24"/>
    </row>
    <row r="51" spans="1:31" s="12" customFormat="1" ht="18">
      <c r="A51" s="2" t="s">
        <v>25</v>
      </c>
      <c r="B51" s="24">
        <f>B15+B20+B24+B31+B45+B48</f>
        <v>25679300</v>
      </c>
      <c r="C51" s="23">
        <v>0</v>
      </c>
      <c r="D51" s="23">
        <v>0</v>
      </c>
      <c r="E51" s="23">
        <v>0</v>
      </c>
      <c r="F51" s="23">
        <v>0</v>
      </c>
      <c r="G51" s="23">
        <v>0</v>
      </c>
      <c r="H51" s="23">
        <v>0</v>
      </c>
      <c r="I51" s="23">
        <v>0</v>
      </c>
      <c r="J51" s="23">
        <v>0</v>
      </c>
      <c r="K51" s="23">
        <f>K45+K48</f>
        <v>870635</v>
      </c>
      <c r="L51" s="23">
        <v>0</v>
      </c>
      <c r="M51" s="23">
        <f>M45+M48</f>
        <v>1290026</v>
      </c>
      <c r="N51" s="23">
        <v>0</v>
      </c>
      <c r="O51" s="23">
        <f>O45+O48</f>
        <v>1914475</v>
      </c>
      <c r="P51" s="23">
        <v>0</v>
      </c>
      <c r="Q51" s="23">
        <f>Q45+Q48</f>
        <v>1233216</v>
      </c>
      <c r="R51" s="23">
        <v>0</v>
      </c>
      <c r="S51" s="23">
        <f>S20+S24+S45+S48</f>
        <v>5726227</v>
      </c>
      <c r="T51" s="23">
        <v>0</v>
      </c>
      <c r="U51" s="23">
        <f>U45+U48</f>
        <v>1901285</v>
      </c>
      <c r="V51" s="23">
        <v>0</v>
      </c>
      <c r="W51" s="23">
        <f>W45+W48</f>
        <v>876035</v>
      </c>
      <c r="X51" s="23">
        <v>0</v>
      </c>
      <c r="Y51" s="23">
        <f>Y31+Y45+Y48</f>
        <v>1317164</v>
      </c>
      <c r="Z51" s="23">
        <v>0</v>
      </c>
      <c r="AA51" s="23">
        <f>AA31+AA45+AA48</f>
        <v>794956</v>
      </c>
      <c r="AB51" s="23">
        <v>0</v>
      </c>
      <c r="AC51" s="23">
        <f>AC15+AC31+AC45+AC48</f>
        <v>4570382</v>
      </c>
      <c r="AD51" s="23">
        <v>0</v>
      </c>
      <c r="AE51" s="24"/>
    </row>
    <row r="52" spans="1:31" s="12" customFormat="1" ht="18">
      <c r="A52" s="2" t="s">
        <v>26</v>
      </c>
      <c r="B52" s="24">
        <f>B32+B35+B39</f>
        <v>5120700</v>
      </c>
      <c r="C52" s="23">
        <v>0</v>
      </c>
      <c r="D52" s="23">
        <f>J52+L52+N52+P52+R52+T52+V52+X52+Z52+AB52+AD52</f>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f>Y35+Y39</f>
        <v>1706901</v>
      </c>
      <c r="Z52" s="23">
        <v>0</v>
      </c>
      <c r="AA52" s="23">
        <f>AA35+AA39</f>
        <v>1706901</v>
      </c>
      <c r="AB52" s="23">
        <v>0</v>
      </c>
      <c r="AC52" s="23">
        <f>AC35+AC39</f>
        <v>1706898</v>
      </c>
      <c r="AD52" s="23">
        <v>0</v>
      </c>
      <c r="AE52" s="24"/>
    </row>
    <row r="53" ht="18.75" customHeight="1">
      <c r="B53" s="16"/>
    </row>
    <row r="54" spans="2:43" ht="35.25" customHeight="1">
      <c r="B54" s="120" t="s">
        <v>54</v>
      </c>
      <c r="C54" s="120"/>
      <c r="D54" s="120"/>
      <c r="E54" s="120"/>
      <c r="F54" s="120"/>
      <c r="G54" s="119" t="s">
        <v>55</v>
      </c>
      <c r="H54" s="119"/>
      <c r="I54" s="119"/>
      <c r="J54" s="27"/>
      <c r="K54" s="27"/>
      <c r="L54" s="27"/>
      <c r="M54" s="27"/>
      <c r="N54" s="27"/>
      <c r="O54" s="27"/>
      <c r="P54" s="33"/>
      <c r="Q54" s="27"/>
      <c r="R54" s="27"/>
      <c r="S54" s="26"/>
      <c r="T54" s="26"/>
      <c r="U54" s="26"/>
      <c r="V54" s="26"/>
      <c r="W54" s="26"/>
      <c r="X54" s="26"/>
      <c r="Y54" s="26"/>
      <c r="Z54" s="26"/>
      <c r="AA54" s="26"/>
      <c r="AB54" s="26"/>
      <c r="AC54" s="26"/>
      <c r="AD54" s="26"/>
      <c r="AE54" s="27"/>
      <c r="AF54" s="5"/>
      <c r="AG54" s="5"/>
      <c r="AH54" s="5"/>
      <c r="AI54" s="5"/>
      <c r="AJ54" s="5"/>
      <c r="AK54" s="5"/>
      <c r="AL54" s="5"/>
      <c r="AM54" s="5"/>
      <c r="AN54" s="5"/>
      <c r="AO54" s="5"/>
      <c r="AP54" s="5"/>
      <c r="AQ54" s="4"/>
    </row>
    <row r="55" spans="3:43" ht="9.75" customHeight="1">
      <c r="C55" s="4"/>
      <c r="D55" s="4"/>
      <c r="E55" s="4"/>
      <c r="F55" s="4"/>
      <c r="G55" s="27"/>
      <c r="H55" s="27"/>
      <c r="I55" s="27"/>
      <c r="J55" s="27"/>
      <c r="K55" s="27"/>
      <c r="L55" s="27"/>
      <c r="M55" s="27"/>
      <c r="N55" s="27"/>
      <c r="O55" s="27"/>
      <c r="P55" s="33"/>
      <c r="Q55" s="27"/>
      <c r="R55" s="27"/>
      <c r="S55" s="26"/>
      <c r="T55" s="26"/>
      <c r="U55" s="26"/>
      <c r="V55" s="26"/>
      <c r="W55" s="26"/>
      <c r="X55" s="26"/>
      <c r="Y55" s="26"/>
      <c r="Z55" s="26"/>
      <c r="AA55" s="26"/>
      <c r="AB55" s="26"/>
      <c r="AC55" s="26"/>
      <c r="AD55" s="26"/>
      <c r="AE55" s="27"/>
      <c r="AF55" s="5"/>
      <c r="AG55" s="5"/>
      <c r="AH55" s="5"/>
      <c r="AI55" s="5"/>
      <c r="AJ55" s="5"/>
      <c r="AK55" s="5"/>
      <c r="AL55" s="5"/>
      <c r="AM55" s="5"/>
      <c r="AN55" s="5"/>
      <c r="AO55" s="5"/>
      <c r="AP55" s="5"/>
      <c r="AQ55" s="4"/>
    </row>
    <row r="56" spans="2:43" ht="48.75" customHeight="1">
      <c r="B56" s="120" t="s">
        <v>56</v>
      </c>
      <c r="C56" s="120"/>
      <c r="D56" s="120"/>
      <c r="E56" s="120"/>
      <c r="F56" s="4"/>
      <c r="G56" s="27"/>
      <c r="H56" s="27"/>
      <c r="I56" s="27"/>
      <c r="J56" s="27"/>
      <c r="K56" s="27"/>
      <c r="L56" s="27"/>
      <c r="M56" s="27"/>
      <c r="N56" s="27"/>
      <c r="O56" s="27"/>
      <c r="P56" s="33"/>
      <c r="Q56" s="27"/>
      <c r="R56" s="27"/>
      <c r="S56" s="26"/>
      <c r="T56" s="26"/>
      <c r="U56" s="26"/>
      <c r="V56" s="26"/>
      <c r="W56" s="26"/>
      <c r="X56" s="26"/>
      <c r="Y56" s="26"/>
      <c r="Z56" s="26"/>
      <c r="AA56" s="26"/>
      <c r="AB56" s="26"/>
      <c r="AC56" s="26"/>
      <c r="AD56" s="26"/>
      <c r="AE56" s="27"/>
      <c r="AF56" s="5"/>
      <c r="AG56" s="5"/>
      <c r="AH56" s="5"/>
      <c r="AI56" s="5"/>
      <c r="AJ56" s="5"/>
      <c r="AK56" s="5"/>
      <c r="AL56" s="5"/>
      <c r="AM56" s="5"/>
      <c r="AN56" s="5"/>
      <c r="AO56" s="5"/>
      <c r="AP56" s="5"/>
      <c r="AQ56" s="4"/>
    </row>
    <row r="57" spans="2:6" ht="19.5" customHeight="1">
      <c r="B57" s="120"/>
      <c r="C57" s="120"/>
      <c r="D57" s="120"/>
      <c r="E57" s="120"/>
      <c r="F57" s="120"/>
    </row>
  </sheetData>
  <sheetProtection/>
  <mergeCells count="27">
    <mergeCell ref="F1:G1"/>
    <mergeCell ref="N2:R2"/>
    <mergeCell ref="N3:R3"/>
    <mergeCell ref="A5:A6"/>
    <mergeCell ref="E5:F5"/>
    <mergeCell ref="G5:H5"/>
    <mergeCell ref="I5:J5"/>
    <mergeCell ref="B5:B6"/>
    <mergeCell ref="C5:C6"/>
    <mergeCell ref="D5:D6"/>
    <mergeCell ref="A4:Q4"/>
    <mergeCell ref="S4:AD4"/>
    <mergeCell ref="Y5:Z5"/>
    <mergeCell ref="AA5:AB5"/>
    <mergeCell ref="AC5:AD5"/>
    <mergeCell ref="AE5:AE6"/>
    <mergeCell ref="K5:L5"/>
    <mergeCell ref="M5:N5"/>
    <mergeCell ref="O5:P5"/>
    <mergeCell ref="Q5:R5"/>
    <mergeCell ref="G54:I54"/>
    <mergeCell ref="B56:E56"/>
    <mergeCell ref="B57:F57"/>
    <mergeCell ref="B54:F54"/>
    <mergeCell ref="W5:X5"/>
    <mergeCell ref="S5:T5"/>
    <mergeCell ref="U5:V5"/>
  </mergeCells>
  <printOptions horizontalCentered="1"/>
  <pageMargins left="0" right="0" top="0.3937007874015748" bottom="0.3937007874015748" header="0" footer="0"/>
  <pageSetup fitToHeight="0" fitToWidth="2" horizontalDpi="600" verticalDpi="600" orientation="landscape" paperSize="8" scale="68" r:id="rId1"/>
  <rowBreaks count="1" manualBreakCount="1">
    <brk id="25" max="30" man="1"/>
  </rowBreaks>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Гончарова Анжела Васильевна</cp:lastModifiedBy>
  <cp:lastPrinted>2015-05-07T12:26:48Z</cp:lastPrinted>
  <dcterms:created xsi:type="dcterms:W3CDTF">1996-10-08T23:32:33Z</dcterms:created>
  <dcterms:modified xsi:type="dcterms:W3CDTF">2015-07-15T05:24:23Z</dcterms:modified>
  <cp:category/>
  <cp:version/>
  <cp:contentType/>
  <cp:contentStatus/>
</cp:coreProperties>
</file>